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Gresham 2025-26/Accounts/"/>
    </mc:Choice>
  </mc:AlternateContent>
  <xr:revisionPtr revIDLastSave="578" documentId="8_{FF9B2172-B895-4CD2-A0B4-AA7EB53F217A}" xr6:coauthVersionLast="47" xr6:coauthVersionMax="47" xr10:uidLastSave="{E5C46EE1-6615-42BF-8180-5E40B40A618D}"/>
  <bookViews>
    <workbookView xWindow="-270" yWindow="460" windowWidth="19060" windowHeight="8510" xr2:uid="{00000000-000D-0000-FFFF-FFFF00000000}"/>
  </bookViews>
  <sheets>
    <sheet name="Sheet1" sheetId="1" r:id="rId1"/>
  </sheets>
  <definedNames>
    <definedName name="_xlnm.Print_Area" localSheetId="0">Sheet1!$A$1:$Z$63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" l="1"/>
  <c r="H29" i="1"/>
  <c r="Z59" i="1"/>
  <c r="Y59" i="1"/>
  <c r="T59" i="1" l="1"/>
  <c r="P59" i="1"/>
  <c r="V59" i="1"/>
  <c r="C27" i="1" l="1"/>
  <c r="D27" i="1"/>
  <c r="E27" i="1"/>
  <c r="F27" i="1"/>
  <c r="G27" i="1"/>
  <c r="A27" i="1" l="1"/>
  <c r="N59" i="1" l="1"/>
  <c r="O59" i="1"/>
  <c r="Q59" i="1"/>
  <c r="R59" i="1"/>
  <c r="S59" i="1"/>
  <c r="U59" i="1"/>
  <c r="C35" i="1" s="1"/>
  <c r="W59" i="1"/>
  <c r="X59" i="1"/>
  <c r="L59" i="1" l="1"/>
  <c r="C45" i="1" s="1"/>
  <c r="C34" i="1"/>
  <c r="C42" i="1" l="1"/>
  <c r="C43" i="1"/>
  <c r="C41" i="1"/>
</calcChain>
</file>

<file path=xl/sharedStrings.xml><?xml version="1.0" encoding="utf-8"?>
<sst xmlns="http://schemas.openxmlformats.org/spreadsheetml/2006/main" count="101" uniqueCount="86">
  <si>
    <t>Gresham Parish Council</t>
  </si>
  <si>
    <t>RECEIPTS</t>
  </si>
  <si>
    <t>Budget</t>
  </si>
  <si>
    <t>Date</t>
  </si>
  <si>
    <t>Item</t>
  </si>
  <si>
    <t>Precept</t>
  </si>
  <si>
    <t>VAT</t>
  </si>
  <si>
    <t>Allots</t>
  </si>
  <si>
    <t>Misc</t>
  </si>
  <si>
    <t>Total</t>
  </si>
  <si>
    <t>Cheque No</t>
  </si>
  <si>
    <t>Ref</t>
  </si>
  <si>
    <t>Insurance</t>
  </si>
  <si>
    <t>Maint/Dbin</t>
  </si>
  <si>
    <t>Rents</t>
  </si>
  <si>
    <t>Opening balance b/fd</t>
  </si>
  <si>
    <t>Opening Balance</t>
  </si>
  <si>
    <t>Current Balance</t>
  </si>
  <si>
    <t>Expenses</t>
  </si>
  <si>
    <t>Clerk Sal</t>
  </si>
  <si>
    <t>Income less Precept</t>
  </si>
  <si>
    <t>Bal less Village Park</t>
  </si>
  <si>
    <t>Expenses less staff</t>
  </si>
  <si>
    <t>Interest</t>
  </si>
  <si>
    <t>Misc/Exs</t>
  </si>
  <si>
    <t>PAYMENTS</t>
  </si>
  <si>
    <t>Total balance</t>
  </si>
  <si>
    <t>Subs</t>
  </si>
  <si>
    <t>Training</t>
  </si>
  <si>
    <t>S. 137</t>
  </si>
  <si>
    <t>Park Maint</t>
  </si>
  <si>
    <t>Village Park Projects</t>
  </si>
  <si>
    <t>Cash Account 2024-25</t>
  </si>
  <si>
    <r>
      <t xml:space="preserve">EON Next </t>
    </r>
    <r>
      <rPr>
        <i/>
        <sz val="11"/>
        <color theme="1"/>
        <rFont val="Calibri"/>
        <family val="2"/>
        <scheme val="minor"/>
      </rPr>
      <t>Mar</t>
    </r>
  </si>
  <si>
    <t>Clarkes of Walsham</t>
  </si>
  <si>
    <t>Park Projects</t>
  </si>
  <si>
    <t>NNDC</t>
  </si>
  <si>
    <t>Mrs. B.. Flood</t>
  </si>
  <si>
    <t>Clear Councils</t>
  </si>
  <si>
    <r>
      <t xml:space="preserve">NALC </t>
    </r>
    <r>
      <rPr>
        <i/>
        <sz val="11"/>
        <color theme="1"/>
        <rFont val="Calibri"/>
        <family val="2"/>
        <scheme val="minor"/>
      </rPr>
      <t>Subs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</si>
  <si>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April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</si>
  <si>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May</t>
    </r>
  </si>
  <si>
    <t>NPTS</t>
  </si>
  <si>
    <t>Anglian Water</t>
  </si>
  <si>
    <t>RoSPA Playsafety</t>
  </si>
  <si>
    <t>Clerk sal/exs</t>
  </si>
  <si>
    <t>HMRC</t>
  </si>
  <si>
    <r>
      <t xml:space="preserve">NALC </t>
    </r>
    <r>
      <rPr>
        <i/>
        <sz val="11"/>
        <color theme="1"/>
        <rFont val="Calibri"/>
        <family val="2"/>
        <scheme val="minor"/>
      </rPr>
      <t>website</t>
    </r>
  </si>
  <si>
    <r>
      <t xml:space="preserve">S. Ilsley </t>
    </r>
    <r>
      <rPr>
        <i/>
        <sz val="11"/>
        <color theme="1"/>
        <rFont val="Calibri"/>
        <family val="2"/>
        <scheme val="minor"/>
      </rPr>
      <t>wood preserver</t>
    </r>
  </si>
  <si>
    <t xml:space="preserve">Gresham VHA </t>
  </si>
  <si>
    <t>Information Commissioner</t>
  </si>
  <si>
    <r>
      <t xml:space="preserve">EON Next </t>
    </r>
    <r>
      <rPr>
        <i/>
        <sz val="11"/>
        <color theme="1"/>
        <rFont val="Calibri"/>
        <family val="2"/>
        <scheme val="minor"/>
      </rPr>
      <t>June</t>
    </r>
  </si>
  <si>
    <r>
      <t xml:space="preserve">S. Ilsley </t>
    </r>
    <r>
      <rPr>
        <i/>
        <sz val="10"/>
        <color theme="1"/>
        <rFont val="Calibri"/>
        <family val="2"/>
        <scheme val="minor"/>
      </rPr>
      <t>roof sheets</t>
    </r>
  </si>
  <si>
    <t>Community HT</t>
  </si>
  <si>
    <t>SLCC</t>
  </si>
  <si>
    <r>
      <t xml:space="preserve">Playdale </t>
    </r>
    <r>
      <rPr>
        <i/>
        <sz val="11"/>
        <color theme="1"/>
        <rFont val="Calibri"/>
        <family val="2"/>
        <scheme val="minor"/>
      </rPr>
      <t>repair kit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</si>
  <si>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July</t>
    </r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</si>
  <si>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</si>
  <si>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r>
      <t xml:space="preserve">SLCC </t>
    </r>
    <r>
      <rPr>
        <i/>
        <sz val="11"/>
        <color theme="1"/>
        <rFont val="Calibri"/>
        <family val="2"/>
        <scheme val="minor"/>
      </rPr>
      <t>bal subs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</si>
  <si>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Aug</t>
    </r>
  </si>
  <si>
    <r>
      <t xml:space="preserve">HMRC </t>
    </r>
    <r>
      <rPr>
        <i/>
        <sz val="11"/>
        <color theme="1"/>
        <rFont val="Calibri"/>
        <family val="2"/>
        <scheme val="minor"/>
      </rPr>
      <t>income tax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</si>
  <si>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Sept</t>
    </r>
  </si>
  <si>
    <t>Hindringham PC (SLCC)</t>
  </si>
  <si>
    <t>Binham PC (SLCC)</t>
  </si>
  <si>
    <t>Baconsthorpe PC (SLCC)</t>
  </si>
  <si>
    <t>Allotment rent plot 1A</t>
  </si>
  <si>
    <t>Allotment rent plot 1F</t>
  </si>
  <si>
    <t>Allotment rent plot 10</t>
  </si>
  <si>
    <r>
      <t xml:space="preserve">British Legion </t>
    </r>
    <r>
      <rPr>
        <i/>
        <sz val="11"/>
        <color theme="1"/>
        <rFont val="Calibri"/>
        <family val="2"/>
        <scheme val="minor"/>
      </rPr>
      <t>wreath</t>
    </r>
  </si>
  <si>
    <t>East Beckham Produce</t>
  </si>
  <si>
    <t>Allotment rent plot 1E</t>
  </si>
  <si>
    <t>Wyer Electrical</t>
  </si>
  <si>
    <t>EON Next</t>
  </si>
  <si>
    <t>D. J. &amp; N. R. Barham</t>
  </si>
  <si>
    <r>
      <t xml:space="preserve">S. Ilsley - </t>
    </r>
    <r>
      <rPr>
        <i/>
        <sz val="11"/>
        <color theme="1"/>
        <rFont val="Calibri"/>
        <family val="2"/>
        <scheme val="minor"/>
      </rPr>
      <t>chains</t>
    </r>
  </si>
  <si>
    <t>Allotment rent plot 1D</t>
  </si>
  <si>
    <t>Allotment rent plot 8</t>
  </si>
  <si>
    <r>
      <t xml:space="preserve">EON Next </t>
    </r>
    <r>
      <rPr>
        <i/>
        <sz val="11"/>
        <color theme="1"/>
        <rFont val="Calibri"/>
        <family val="2"/>
        <scheme val="minor"/>
      </rPr>
      <t>Nov</t>
    </r>
  </si>
  <si>
    <t>Gordon Massingham</t>
  </si>
  <si>
    <t>Fenland Leisure</t>
  </si>
  <si>
    <t>Allotment rent plot 9</t>
  </si>
  <si>
    <r>
      <t xml:space="preserve">HNRC </t>
    </r>
    <r>
      <rPr>
        <i/>
        <sz val="11"/>
        <color theme="1"/>
        <rFont val="Calibri"/>
        <family val="2"/>
        <scheme val="minor"/>
      </rPr>
      <t>income tax</t>
    </r>
  </si>
  <si>
    <t>Allotment rent plot 1G</t>
  </si>
  <si>
    <r>
      <t xml:space="preserve">EON Next </t>
    </r>
    <r>
      <rPr>
        <i/>
        <sz val="11"/>
        <color theme="1"/>
        <rFont val="Calibri"/>
        <family val="2"/>
        <scheme val="minor"/>
      </rPr>
      <t>Dec</t>
    </r>
  </si>
  <si>
    <t>Village Hall Association</t>
  </si>
  <si>
    <t>Allotment rent plot 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</si>
</sst>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rgb="FF0070C0"/>
      <name val="Calibri"/>
      <family val="2"/>
      <scheme val="minor"/>
    </font>
    <font>
      <b/>
      <i/>
      <sz val="10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7" fillId="0" borderId="1" xfId="0" applyFont="1" applyBorder="1"/>
    <xf numFmtId="0" fontId="0" fillId="0" borderId="2" xfId="0" applyBorder="1"/>
    <xf numFmtId="15" fontId="0" fillId="0" borderId="3" xfId="0" applyNumberFormat="1" applyBorder="1"/>
    <xf numFmtId="0" fontId="4" fillId="0" borderId="3" xfId="0" applyFont="1" applyBorder="1"/>
    <xf numFmtId="0" fontId="0" fillId="0" borderId="3" xfId="0" applyBorder="1"/>
    <xf numFmtId="2" fontId="0" fillId="0" borderId="3" xfId="0" applyNumberFormat="1" applyBorder="1"/>
    <xf numFmtId="15" fontId="0" fillId="0" borderId="3" xfId="0" applyNumberFormat="1" applyBorder="1" applyAlignment="1">
      <alignment horizontal="right"/>
    </xf>
    <xf numFmtId="2" fontId="3" fillId="0" borderId="3" xfId="0" applyNumberFormat="1" applyFont="1" applyBorder="1"/>
    <xf numFmtId="0" fontId="3" fillId="0" borderId="3" xfId="0" applyFont="1" applyBorder="1"/>
    <xf numFmtId="0" fontId="0" fillId="0" borderId="4" xfId="0" applyBorder="1"/>
    <xf numFmtId="2" fontId="0" fillId="0" borderId="4" xfId="0" applyNumberFormat="1" applyBorder="1"/>
    <xf numFmtId="0" fontId="8" fillId="0" borderId="0" xfId="0" applyFont="1"/>
    <xf numFmtId="3" fontId="8" fillId="0" borderId="0" xfId="0" applyNumberFormat="1" applyFont="1"/>
    <xf numFmtId="0" fontId="0" fillId="0" borderId="6" xfId="0" applyBorder="1"/>
    <xf numFmtId="2" fontId="0" fillId="0" borderId="5" xfId="0" applyNumberFormat="1" applyBorder="1"/>
    <xf numFmtId="15" fontId="0" fillId="0" borderId="0" xfId="0" applyNumberFormat="1"/>
    <xf numFmtId="15" fontId="0" fillId="0" borderId="4" xfId="0" applyNumberFormat="1" applyBorder="1"/>
    <xf numFmtId="0" fontId="0" fillId="0" borderId="7" xfId="0" applyBorder="1"/>
    <xf numFmtId="2" fontId="0" fillId="0" borderId="7" xfId="0" applyNumberFormat="1" applyBorder="1"/>
    <xf numFmtId="15" fontId="0" fillId="0" borderId="5" xfId="0" applyNumberFormat="1" applyBorder="1"/>
    <xf numFmtId="2" fontId="4" fillId="0" borderId="3" xfId="0" applyNumberFormat="1" applyFont="1" applyBorder="1"/>
    <xf numFmtId="2" fontId="0" fillId="0" borderId="0" xfId="0" applyNumberFormat="1"/>
    <xf numFmtId="0" fontId="9" fillId="0" borderId="3" xfId="0" applyFont="1" applyBorder="1"/>
    <xf numFmtId="4" fontId="0" fillId="0" borderId="3" xfId="0" applyNumberFormat="1" applyBorder="1"/>
    <xf numFmtId="2" fontId="10" fillId="0" borderId="3" xfId="0" applyNumberFormat="1" applyFont="1" applyBorder="1"/>
    <xf numFmtId="15" fontId="0" fillId="0" borderId="8" xfId="0" applyNumberFormat="1" applyBorder="1" applyAlignment="1">
      <alignment horizontal="right"/>
    </xf>
    <xf numFmtId="2" fontId="0" fillId="0" borderId="8" xfId="0" applyNumberFormat="1" applyBorder="1"/>
    <xf numFmtId="0" fontId="0" fillId="0" borderId="8" xfId="0" applyBorder="1"/>
    <xf numFmtId="164" fontId="0" fillId="0" borderId="3" xfId="0" applyNumberFormat="1" applyBorder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7" xfId="0" applyFill="1" applyBorder="1"/>
    <xf numFmtId="2" fontId="0" fillId="0" borderId="7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9"/>
  <sheetViews>
    <sheetView tabSelected="1" zoomScale="106" zoomScaleNormal="106" workbookViewId="0">
      <selection activeCell="Z53" sqref="Z53"/>
    </sheetView>
  </sheetViews>
  <sheetFormatPr defaultRowHeight="14.5" x14ac:dyDescent="0.35"/>
  <cols>
    <col min="1" max="1" width="11.54296875" customWidth="1"/>
    <col min="2" max="2" width="23.81640625" customWidth="1"/>
    <col min="4" max="4" width="9" customWidth="1"/>
    <col min="6" max="6" width="7.453125" customWidth="1"/>
    <col min="7" max="7" width="9.54296875" customWidth="1"/>
    <col min="8" max="8" width="10.26953125" customWidth="1"/>
    <col min="9" max="9" width="2.26953125" customWidth="1"/>
    <col min="10" max="10" width="12.26953125" customWidth="1"/>
    <col min="11" max="11" width="23.7265625" customWidth="1"/>
    <col min="12" max="12" width="10.1796875" bestFit="1" customWidth="1"/>
    <col min="13" max="13" width="4.81640625" customWidth="1"/>
    <col min="21" max="21" width="11.26953125" customWidth="1"/>
  </cols>
  <sheetData>
    <row r="1" spans="1:26" ht="15.5" x14ac:dyDescent="0.35">
      <c r="I1" s="35" t="s">
        <v>0</v>
      </c>
      <c r="J1" s="35"/>
      <c r="K1" s="35"/>
      <c r="L1" s="35"/>
      <c r="M1" s="35"/>
      <c r="N1" s="35"/>
      <c r="O1" s="35"/>
    </row>
    <row r="2" spans="1:26" x14ac:dyDescent="0.35">
      <c r="I2" s="36" t="s">
        <v>32</v>
      </c>
      <c r="J2" s="36"/>
      <c r="K2" s="36"/>
      <c r="L2" s="36"/>
      <c r="M2" s="36"/>
      <c r="N2" s="36"/>
      <c r="O2" s="36"/>
    </row>
    <row r="3" spans="1:26" x14ac:dyDescent="0.35">
      <c r="A3" s="1" t="s">
        <v>1</v>
      </c>
      <c r="J3" s="1" t="s">
        <v>25</v>
      </c>
    </row>
    <row r="4" spans="1:26" x14ac:dyDescent="0.35">
      <c r="A4" s="2" t="s">
        <v>2</v>
      </c>
      <c r="C4" s="16">
        <v>10400</v>
      </c>
      <c r="E4" s="17"/>
      <c r="F4" s="16">
        <v>467</v>
      </c>
      <c r="G4" s="16">
        <v>253</v>
      </c>
      <c r="J4" s="16" t="s">
        <v>2</v>
      </c>
      <c r="N4" s="16">
        <v>550</v>
      </c>
      <c r="O4" s="16">
        <v>1850</v>
      </c>
      <c r="P4" s="16">
        <v>4000</v>
      </c>
      <c r="Q4" s="16">
        <v>50</v>
      </c>
      <c r="R4" s="16">
        <v>625</v>
      </c>
      <c r="S4" s="16">
        <v>450</v>
      </c>
      <c r="T4" s="16">
        <v>2810</v>
      </c>
      <c r="U4" s="17">
        <v>962</v>
      </c>
      <c r="V4" s="16">
        <v>500</v>
      </c>
      <c r="W4" s="16">
        <v>50</v>
      </c>
      <c r="X4" s="16"/>
    </row>
    <row r="5" spans="1:26" x14ac:dyDescent="0.35">
      <c r="A5" t="s">
        <v>3</v>
      </c>
      <c r="C5" t="s">
        <v>5</v>
      </c>
      <c r="D5" t="s">
        <v>23</v>
      </c>
      <c r="E5" s="3" t="s">
        <v>6</v>
      </c>
      <c r="F5" s="4" t="s">
        <v>7</v>
      </c>
      <c r="G5" t="s">
        <v>8</v>
      </c>
      <c r="H5" t="s">
        <v>9</v>
      </c>
      <c r="J5" t="s">
        <v>3</v>
      </c>
      <c r="K5" t="s">
        <v>4</v>
      </c>
      <c r="L5" s="4" t="s">
        <v>10</v>
      </c>
      <c r="M5" t="s">
        <v>11</v>
      </c>
      <c r="N5" t="s">
        <v>12</v>
      </c>
      <c r="O5" s="4" t="s">
        <v>13</v>
      </c>
      <c r="P5" t="s">
        <v>19</v>
      </c>
      <c r="Q5" t="s">
        <v>28</v>
      </c>
      <c r="R5" t="s">
        <v>14</v>
      </c>
      <c r="S5" s="4" t="s">
        <v>27</v>
      </c>
      <c r="T5" s="4" t="s">
        <v>30</v>
      </c>
      <c r="U5" s="4" t="s">
        <v>35</v>
      </c>
      <c r="V5" s="4" t="s">
        <v>24</v>
      </c>
      <c r="W5" s="4" t="s">
        <v>29</v>
      </c>
      <c r="X5" s="4" t="s">
        <v>23</v>
      </c>
      <c r="Y5" t="s">
        <v>6</v>
      </c>
      <c r="Z5" t="s">
        <v>9</v>
      </c>
    </row>
    <row r="6" spans="1:26" x14ac:dyDescent="0.35">
      <c r="A6" s="7">
        <v>45748</v>
      </c>
      <c r="B6" s="8" t="s">
        <v>15</v>
      </c>
      <c r="C6" s="10"/>
      <c r="D6" s="10"/>
      <c r="E6" s="12"/>
      <c r="F6" s="12"/>
      <c r="G6" s="12"/>
      <c r="H6" s="12">
        <v>8435.31</v>
      </c>
      <c r="J6" s="11">
        <v>45756</v>
      </c>
      <c r="K6" s="9" t="s">
        <v>33</v>
      </c>
      <c r="L6" s="9">
        <v>101184</v>
      </c>
      <c r="M6" s="9">
        <v>1</v>
      </c>
      <c r="N6" s="10"/>
      <c r="O6" s="10"/>
      <c r="P6" s="10"/>
      <c r="Q6" s="10"/>
      <c r="R6" s="10"/>
      <c r="S6" s="10"/>
      <c r="T6" s="10">
        <v>19.63</v>
      </c>
      <c r="U6" s="10"/>
      <c r="V6" s="10"/>
      <c r="W6" s="10"/>
      <c r="X6" s="10"/>
      <c r="Y6" s="10">
        <v>0.98</v>
      </c>
      <c r="Z6" s="10">
        <v>20.61</v>
      </c>
    </row>
    <row r="7" spans="1:26" x14ac:dyDescent="0.35">
      <c r="A7" s="7"/>
      <c r="B7" s="9" t="s">
        <v>36</v>
      </c>
      <c r="C7" s="10">
        <v>5200</v>
      </c>
      <c r="D7" s="10"/>
      <c r="E7" s="10"/>
      <c r="F7" s="10"/>
      <c r="G7" s="10"/>
      <c r="H7" s="10">
        <v>5200</v>
      </c>
      <c r="J7" s="11">
        <v>45756</v>
      </c>
      <c r="K7" s="9" t="s">
        <v>34</v>
      </c>
      <c r="L7" s="9">
        <v>101185</v>
      </c>
      <c r="M7" s="9">
        <v>2</v>
      </c>
      <c r="N7" s="10"/>
      <c r="O7" s="10">
        <v>53.65</v>
      </c>
      <c r="P7" s="10"/>
      <c r="Q7" s="10"/>
      <c r="R7" s="10"/>
      <c r="S7" s="10"/>
      <c r="T7" s="10"/>
      <c r="U7" s="10"/>
      <c r="V7" s="10"/>
      <c r="W7" s="10"/>
      <c r="X7" s="10"/>
      <c r="Y7" s="10">
        <v>10.73</v>
      </c>
      <c r="Z7" s="10">
        <v>64.38</v>
      </c>
    </row>
    <row r="8" spans="1:26" x14ac:dyDescent="0.35">
      <c r="A8" s="7">
        <v>45810</v>
      </c>
      <c r="B8" s="9" t="s">
        <v>23</v>
      </c>
      <c r="C8" s="10"/>
      <c r="D8" s="10">
        <v>35.19</v>
      </c>
      <c r="E8" s="10"/>
      <c r="F8" s="10"/>
      <c r="G8" s="10"/>
      <c r="H8" s="10">
        <v>35.19</v>
      </c>
      <c r="J8" s="7">
        <v>45791</v>
      </c>
      <c r="K8" s="9" t="s">
        <v>37</v>
      </c>
      <c r="L8" s="9">
        <v>101186</v>
      </c>
      <c r="M8" s="9">
        <v>3</v>
      </c>
      <c r="N8" s="10"/>
      <c r="O8" s="10"/>
      <c r="P8" s="10"/>
      <c r="Q8" s="10"/>
      <c r="R8" s="10"/>
      <c r="S8" s="10"/>
      <c r="T8" s="10"/>
      <c r="U8" s="10"/>
      <c r="V8" s="10">
        <v>40</v>
      </c>
      <c r="W8" s="10"/>
      <c r="X8" s="10"/>
      <c r="Y8" s="10"/>
      <c r="Z8" s="10">
        <v>40</v>
      </c>
    </row>
    <row r="9" spans="1:26" x14ac:dyDescent="0.35">
      <c r="A9" s="7">
        <v>45908</v>
      </c>
      <c r="B9" t="s">
        <v>23</v>
      </c>
      <c r="C9" s="10"/>
      <c r="D9" s="9">
        <v>37.11</v>
      </c>
      <c r="E9" s="10"/>
      <c r="F9" s="10"/>
      <c r="G9" s="10"/>
      <c r="H9" s="10">
        <v>37.11</v>
      </c>
      <c r="J9" s="33">
        <v>45791</v>
      </c>
      <c r="K9" s="9" t="s">
        <v>38</v>
      </c>
      <c r="L9" s="9">
        <v>101187</v>
      </c>
      <c r="M9">
        <v>4</v>
      </c>
      <c r="N9" s="9">
        <v>678.81</v>
      </c>
      <c r="O9" s="9"/>
      <c r="P9" s="9"/>
      <c r="Q9" s="9"/>
      <c r="R9" s="9"/>
      <c r="S9" s="9"/>
      <c r="T9" s="9"/>
      <c r="U9" s="9"/>
      <c r="V9" s="10"/>
      <c r="W9" s="9"/>
      <c r="X9" s="9"/>
      <c r="Y9" s="9"/>
      <c r="Z9" s="10">
        <v>678.81</v>
      </c>
    </row>
    <row r="10" spans="1:26" x14ac:dyDescent="0.35">
      <c r="A10" s="20">
        <v>45919</v>
      </c>
      <c r="B10" s="9" t="s">
        <v>5</v>
      </c>
      <c r="C10" s="10">
        <v>5200</v>
      </c>
      <c r="D10" s="9"/>
      <c r="E10" s="10"/>
      <c r="F10" s="10"/>
      <c r="G10" s="10"/>
      <c r="H10" s="10">
        <v>5200</v>
      </c>
      <c r="J10" s="7">
        <v>45791</v>
      </c>
      <c r="K10" s="9" t="s">
        <v>39</v>
      </c>
      <c r="L10" s="9">
        <v>101188</v>
      </c>
      <c r="M10" s="9">
        <v>5</v>
      </c>
      <c r="N10" s="10"/>
      <c r="O10" s="10"/>
      <c r="P10" s="10"/>
      <c r="Q10" s="10"/>
      <c r="R10" s="10"/>
      <c r="S10" s="10">
        <v>160.68</v>
      </c>
      <c r="T10" s="10"/>
      <c r="U10" s="10"/>
      <c r="V10" s="10"/>
      <c r="W10" s="10"/>
      <c r="X10" s="10"/>
      <c r="Y10" s="10"/>
      <c r="Z10" s="10">
        <v>160.68</v>
      </c>
    </row>
    <row r="11" spans="1:26" x14ac:dyDescent="0.35">
      <c r="A11" s="7">
        <v>45939</v>
      </c>
      <c r="B11" s="9" t="s">
        <v>62</v>
      </c>
      <c r="C11" s="10"/>
      <c r="D11" s="10"/>
      <c r="E11" s="10"/>
      <c r="F11" s="10"/>
      <c r="G11" s="10">
        <v>47.5</v>
      </c>
      <c r="H11" s="10">
        <v>47.5</v>
      </c>
      <c r="J11" s="7">
        <v>45791</v>
      </c>
      <c r="K11" s="9" t="s">
        <v>40</v>
      </c>
      <c r="L11" s="9">
        <v>101189</v>
      </c>
      <c r="M11" s="9">
        <v>6</v>
      </c>
      <c r="N11" s="10"/>
      <c r="O11" s="10"/>
      <c r="P11" s="10"/>
      <c r="Q11" s="10"/>
      <c r="R11" s="10"/>
      <c r="S11" s="10"/>
      <c r="T11" s="10">
        <v>19</v>
      </c>
      <c r="U11" s="10"/>
      <c r="V11" s="10"/>
      <c r="W11" s="10"/>
      <c r="X11" s="10"/>
      <c r="Y11" s="10">
        <v>0.95</v>
      </c>
      <c r="Z11" s="10">
        <v>19.95</v>
      </c>
    </row>
    <row r="12" spans="1:26" x14ac:dyDescent="0.35">
      <c r="A12" s="7">
        <v>45939</v>
      </c>
      <c r="B12" s="9" t="s">
        <v>63</v>
      </c>
      <c r="C12" s="10"/>
      <c r="D12" s="10"/>
      <c r="E12" s="10"/>
      <c r="F12" s="10"/>
      <c r="G12" s="10">
        <v>47.5</v>
      </c>
      <c r="H12" s="10">
        <v>47.5</v>
      </c>
      <c r="J12" s="7">
        <v>45817</v>
      </c>
      <c r="K12" s="9" t="s">
        <v>41</v>
      </c>
      <c r="L12" s="9">
        <v>101190</v>
      </c>
      <c r="M12" s="9">
        <v>7</v>
      </c>
      <c r="N12" s="10"/>
      <c r="O12" s="10"/>
      <c r="P12" s="10"/>
      <c r="Q12" s="10"/>
      <c r="R12" s="10"/>
      <c r="S12" s="10"/>
      <c r="T12" s="10">
        <v>19.62</v>
      </c>
      <c r="U12" s="10"/>
      <c r="V12" s="10"/>
      <c r="W12" s="10"/>
      <c r="X12" s="10"/>
      <c r="Y12" s="10">
        <v>0.98</v>
      </c>
      <c r="Z12" s="10">
        <v>20.6</v>
      </c>
    </row>
    <row r="13" spans="1:26" x14ac:dyDescent="0.35">
      <c r="A13" s="7">
        <v>45939</v>
      </c>
      <c r="B13" s="9" t="s">
        <v>64</v>
      </c>
      <c r="C13" s="10"/>
      <c r="E13" s="10"/>
      <c r="F13" s="10"/>
      <c r="G13" s="10">
        <v>47</v>
      </c>
      <c r="H13" s="10">
        <v>47</v>
      </c>
      <c r="J13" s="30">
        <v>45817</v>
      </c>
      <c r="K13" s="22" t="s">
        <v>42</v>
      </c>
      <c r="L13" s="22">
        <v>101191</v>
      </c>
      <c r="M13" s="22">
        <v>8</v>
      </c>
      <c r="N13" s="31"/>
      <c r="O13" s="31"/>
      <c r="P13" s="31"/>
      <c r="Q13" s="31">
        <v>180</v>
      </c>
      <c r="R13" s="31"/>
      <c r="S13" s="31"/>
      <c r="T13" s="31"/>
      <c r="U13" s="31"/>
      <c r="V13" s="31"/>
      <c r="W13" s="31"/>
      <c r="X13" s="31"/>
      <c r="Y13" s="31"/>
      <c r="Z13" s="23">
        <v>180</v>
      </c>
    </row>
    <row r="14" spans="1:26" x14ac:dyDescent="0.35">
      <c r="A14" s="20">
        <v>45944</v>
      </c>
      <c r="B14" s="14" t="s">
        <v>65</v>
      </c>
      <c r="C14" s="15"/>
      <c r="D14" s="15"/>
      <c r="E14" s="15"/>
      <c r="F14" s="15">
        <v>30</v>
      </c>
      <c r="G14" s="15"/>
      <c r="H14" s="15">
        <v>30</v>
      </c>
      <c r="J14" s="11">
        <v>45831</v>
      </c>
      <c r="K14" s="9" t="s">
        <v>43</v>
      </c>
      <c r="L14" s="9">
        <v>101192</v>
      </c>
      <c r="M14" s="9">
        <v>8</v>
      </c>
      <c r="N14" s="10"/>
      <c r="O14" s="10"/>
      <c r="P14" s="10"/>
      <c r="Q14" s="10"/>
      <c r="R14" s="10"/>
      <c r="S14" s="10"/>
      <c r="T14" s="10">
        <v>64.22</v>
      </c>
      <c r="U14" s="10"/>
      <c r="V14" s="10"/>
      <c r="W14" s="10"/>
      <c r="X14" s="10"/>
      <c r="Y14" s="10"/>
      <c r="Z14" s="10">
        <v>64.22</v>
      </c>
    </row>
    <row r="15" spans="1:26" x14ac:dyDescent="0.35">
      <c r="A15" s="7">
        <v>45945</v>
      </c>
      <c r="B15" s="9" t="s">
        <v>66</v>
      </c>
      <c r="C15" s="9"/>
      <c r="D15" s="9"/>
      <c r="E15" s="9"/>
      <c r="F15" s="10">
        <v>18</v>
      </c>
      <c r="G15" s="10"/>
      <c r="H15" s="10">
        <v>18</v>
      </c>
      <c r="J15" s="7">
        <v>45831</v>
      </c>
      <c r="K15" s="9" t="s">
        <v>44</v>
      </c>
      <c r="L15" s="9">
        <v>101193</v>
      </c>
      <c r="M15" s="9">
        <v>9</v>
      </c>
      <c r="N15" s="10"/>
      <c r="O15" s="10"/>
      <c r="P15" s="10"/>
      <c r="Q15" s="10"/>
      <c r="R15" s="10"/>
      <c r="S15" s="10"/>
      <c r="T15" s="10">
        <v>104</v>
      </c>
      <c r="U15" s="10"/>
      <c r="V15" s="10"/>
      <c r="W15" s="10"/>
      <c r="X15" s="10"/>
      <c r="Y15" s="10">
        <v>20.8</v>
      </c>
      <c r="Z15" s="10">
        <v>124.8</v>
      </c>
    </row>
    <row r="16" spans="1:26" x14ac:dyDescent="0.35">
      <c r="A16" s="20">
        <v>45945</v>
      </c>
      <c r="B16" s="22" t="s">
        <v>67</v>
      </c>
      <c r="C16" s="14"/>
      <c r="D16" s="14"/>
      <c r="E16" s="14"/>
      <c r="F16" s="10">
        <v>146</v>
      </c>
      <c r="G16" s="10"/>
      <c r="H16" s="10">
        <v>146</v>
      </c>
      <c r="J16" s="11">
        <v>45838</v>
      </c>
      <c r="K16" s="9" t="s">
        <v>45</v>
      </c>
      <c r="L16" s="9">
        <v>101194</v>
      </c>
      <c r="M16" s="9">
        <v>10</v>
      </c>
      <c r="N16" s="10"/>
      <c r="O16" s="10">
        <v>4</v>
      </c>
      <c r="P16" s="10">
        <v>730.4</v>
      </c>
      <c r="Q16" s="10"/>
      <c r="R16" s="10"/>
      <c r="S16" s="10"/>
      <c r="T16" s="10"/>
      <c r="U16" s="10"/>
      <c r="V16" s="10">
        <v>94.66</v>
      </c>
      <c r="W16" s="10"/>
      <c r="X16" s="10"/>
      <c r="Y16" s="10"/>
      <c r="Z16" s="10">
        <v>829.06</v>
      </c>
    </row>
    <row r="17" spans="1:26" x14ac:dyDescent="0.35">
      <c r="A17" s="7">
        <v>45950</v>
      </c>
      <c r="B17" s="9" t="s">
        <v>75</v>
      </c>
      <c r="C17" s="9"/>
      <c r="D17" s="9"/>
      <c r="E17" s="9"/>
      <c r="F17" s="23">
        <v>18</v>
      </c>
      <c r="H17" s="23">
        <v>18</v>
      </c>
      <c r="J17" s="7">
        <v>45838</v>
      </c>
      <c r="K17" s="9" t="s">
        <v>46</v>
      </c>
      <c r="L17" s="9">
        <v>101195</v>
      </c>
      <c r="M17" s="9">
        <v>10</v>
      </c>
      <c r="N17" s="15"/>
      <c r="O17" s="15"/>
      <c r="P17" s="15">
        <v>218.6</v>
      </c>
      <c r="Q17" s="15"/>
      <c r="R17" s="15"/>
      <c r="S17" s="15"/>
      <c r="T17" s="15"/>
      <c r="U17" s="15"/>
      <c r="V17" s="15"/>
      <c r="W17" s="15"/>
      <c r="X17" s="15"/>
      <c r="Y17" s="26"/>
      <c r="Z17" s="23">
        <v>218.6</v>
      </c>
    </row>
    <row r="18" spans="1:26" x14ac:dyDescent="0.35">
      <c r="A18" s="7">
        <v>45964</v>
      </c>
      <c r="B18" s="9" t="s">
        <v>70</v>
      </c>
      <c r="C18" s="10"/>
      <c r="D18" s="10"/>
      <c r="E18" s="10"/>
      <c r="F18" s="10">
        <v>18</v>
      </c>
      <c r="G18" s="10"/>
      <c r="H18" s="10">
        <v>18</v>
      </c>
      <c r="J18" s="7">
        <v>45847</v>
      </c>
      <c r="K18" s="22" t="s">
        <v>57</v>
      </c>
      <c r="L18" s="9">
        <v>101196</v>
      </c>
      <c r="M18" s="9">
        <v>11</v>
      </c>
      <c r="N18" s="10"/>
      <c r="O18" s="10">
        <v>617.5</v>
      </c>
      <c r="P18" s="10"/>
      <c r="Q18" s="10"/>
      <c r="R18" s="10"/>
      <c r="S18" s="10"/>
      <c r="T18" s="10"/>
      <c r="U18" s="10"/>
      <c r="V18" s="10"/>
      <c r="W18" s="10"/>
      <c r="X18" s="10"/>
      <c r="Y18" s="10">
        <v>123.5</v>
      </c>
      <c r="Z18" s="10">
        <v>741</v>
      </c>
    </row>
    <row r="19" spans="1:26" x14ac:dyDescent="0.35">
      <c r="A19" s="7">
        <v>45971</v>
      </c>
      <c r="B19" s="9" t="s">
        <v>76</v>
      </c>
      <c r="C19" s="10"/>
      <c r="D19" s="10"/>
      <c r="E19" s="10"/>
      <c r="F19" s="10">
        <v>73</v>
      </c>
      <c r="G19" s="10"/>
      <c r="H19" s="10">
        <v>73</v>
      </c>
      <c r="I19" s="9"/>
      <c r="J19" s="7">
        <v>45847</v>
      </c>
      <c r="K19" s="9" t="s">
        <v>47</v>
      </c>
      <c r="L19" s="9">
        <v>101197</v>
      </c>
      <c r="M19" s="9">
        <v>12</v>
      </c>
      <c r="N19" s="10"/>
      <c r="O19" s="10"/>
      <c r="P19" s="10"/>
      <c r="Q19" s="10"/>
      <c r="R19" s="10"/>
      <c r="S19" s="10"/>
      <c r="T19" s="10"/>
      <c r="U19" s="10"/>
      <c r="V19" s="10">
        <v>70</v>
      </c>
      <c r="W19" s="10"/>
      <c r="X19" s="10"/>
      <c r="Y19" s="10">
        <v>14</v>
      </c>
      <c r="Z19" s="23">
        <v>84</v>
      </c>
    </row>
    <row r="20" spans="1:26" x14ac:dyDescent="0.35">
      <c r="A20" s="7">
        <v>45999</v>
      </c>
      <c r="B20" s="22" t="s">
        <v>82</v>
      </c>
      <c r="C20" s="14"/>
      <c r="D20" s="14"/>
      <c r="E20" s="14"/>
      <c r="F20" s="15">
        <v>18</v>
      </c>
      <c r="G20" s="14"/>
      <c r="H20" s="23">
        <v>18</v>
      </c>
      <c r="I20" s="9"/>
      <c r="J20" s="7">
        <v>45847</v>
      </c>
      <c r="K20" s="9" t="s">
        <v>48</v>
      </c>
      <c r="L20" s="9">
        <v>101198</v>
      </c>
      <c r="M20" s="9">
        <v>13</v>
      </c>
      <c r="N20" s="10"/>
      <c r="O20" s="10"/>
      <c r="P20" s="10"/>
      <c r="Q20" s="10"/>
      <c r="R20" s="10"/>
      <c r="S20" s="10"/>
      <c r="T20" s="10"/>
      <c r="U20" s="10">
        <v>23.33</v>
      </c>
      <c r="V20" s="10"/>
      <c r="W20" s="10"/>
      <c r="X20" s="10"/>
      <c r="Y20" s="10">
        <v>4.67</v>
      </c>
      <c r="Z20" s="10">
        <v>28</v>
      </c>
    </row>
    <row r="21" spans="1:26" x14ac:dyDescent="0.35">
      <c r="A21" s="7">
        <v>46002</v>
      </c>
      <c r="B21" s="9" t="s">
        <v>23</v>
      </c>
      <c r="C21" s="9"/>
      <c r="D21" s="10">
        <v>37.58</v>
      </c>
      <c r="E21" s="9"/>
      <c r="F21" s="9"/>
      <c r="G21" s="9"/>
      <c r="H21" s="10">
        <v>37.58</v>
      </c>
      <c r="I21" s="9"/>
      <c r="J21" s="20">
        <v>45847</v>
      </c>
      <c r="K21" s="9" t="s">
        <v>49</v>
      </c>
      <c r="L21" s="22">
        <v>101199</v>
      </c>
      <c r="M21" s="22">
        <v>14</v>
      </c>
      <c r="N21" s="10"/>
      <c r="O21" s="10"/>
      <c r="P21" s="10"/>
      <c r="Q21" s="10"/>
      <c r="R21" s="10">
        <v>36</v>
      </c>
      <c r="S21" s="10"/>
      <c r="T21" s="10"/>
      <c r="U21" s="10"/>
      <c r="V21" s="10"/>
      <c r="W21" s="10"/>
      <c r="X21" s="10"/>
      <c r="Y21" s="10"/>
      <c r="Z21" s="10">
        <v>36</v>
      </c>
    </row>
    <row r="22" spans="1:26" x14ac:dyDescent="0.35">
      <c r="A22" s="20">
        <v>46007</v>
      </c>
      <c r="B22" s="37" t="s">
        <v>85</v>
      </c>
      <c r="C22" s="9"/>
      <c r="D22" s="9"/>
      <c r="E22" s="9"/>
      <c r="F22" s="38">
        <v>18</v>
      </c>
      <c r="H22" s="38">
        <v>18</v>
      </c>
      <c r="I22" s="9"/>
      <c r="J22" s="7">
        <v>45847</v>
      </c>
      <c r="K22" s="22" t="s">
        <v>50</v>
      </c>
      <c r="L22" s="9">
        <v>101200</v>
      </c>
      <c r="M22" s="9">
        <v>15</v>
      </c>
      <c r="N22" s="10"/>
      <c r="O22" s="10"/>
      <c r="P22" s="10"/>
      <c r="Q22" s="10"/>
      <c r="R22" s="10"/>
      <c r="S22" s="10">
        <v>52</v>
      </c>
      <c r="T22" s="10"/>
      <c r="V22" s="10"/>
      <c r="W22" s="10"/>
      <c r="X22" s="10"/>
      <c r="Y22" s="10"/>
      <c r="Z22" s="10">
        <v>52</v>
      </c>
    </row>
    <row r="23" spans="1:26" x14ac:dyDescent="0.35">
      <c r="A23" s="7">
        <v>46031</v>
      </c>
      <c r="B23" s="9" t="s">
        <v>80</v>
      </c>
      <c r="C23" s="10"/>
      <c r="D23" s="10"/>
      <c r="E23" s="10"/>
      <c r="F23" s="10">
        <v>131</v>
      </c>
      <c r="G23" s="10"/>
      <c r="H23" s="10">
        <v>131</v>
      </c>
      <c r="I23" s="9"/>
      <c r="J23" s="20">
        <v>45853</v>
      </c>
      <c r="K23" s="9" t="s">
        <v>51</v>
      </c>
      <c r="L23" s="22">
        <v>101201</v>
      </c>
      <c r="M23" s="22">
        <v>16</v>
      </c>
      <c r="N23" s="10"/>
      <c r="O23" s="10"/>
      <c r="P23" s="10"/>
      <c r="Q23" s="10"/>
      <c r="R23" s="10"/>
      <c r="S23" s="10"/>
      <c r="T23" s="10">
        <v>18.98</v>
      </c>
      <c r="U23" s="10"/>
      <c r="V23" s="10"/>
      <c r="W23" s="10"/>
      <c r="X23" s="10"/>
      <c r="Y23" s="10">
        <v>0.95</v>
      </c>
      <c r="Z23" s="10">
        <v>19.93</v>
      </c>
    </row>
    <row r="24" spans="1:26" x14ac:dyDescent="0.35">
      <c r="A24" s="20"/>
      <c r="B24" s="22"/>
      <c r="C24" s="14"/>
      <c r="D24" s="14"/>
      <c r="E24" s="14"/>
      <c r="F24" s="23"/>
      <c r="H24" s="23"/>
      <c r="I24" s="9"/>
      <c r="J24" s="7">
        <v>45853</v>
      </c>
      <c r="K24" s="8" t="s">
        <v>52</v>
      </c>
      <c r="L24" s="9">
        <v>101202</v>
      </c>
      <c r="M24" s="9">
        <v>17</v>
      </c>
      <c r="N24" s="10"/>
      <c r="O24" s="10"/>
      <c r="P24" s="10"/>
      <c r="Q24" s="10"/>
      <c r="R24" s="10"/>
      <c r="S24" s="10"/>
      <c r="T24" s="10"/>
      <c r="U24" s="10">
        <v>100</v>
      </c>
      <c r="V24" s="10"/>
      <c r="W24" s="10"/>
      <c r="X24" s="10"/>
      <c r="Y24" s="10"/>
      <c r="Z24" s="10">
        <v>100</v>
      </c>
    </row>
    <row r="25" spans="1:26" x14ac:dyDescent="0.35">
      <c r="A25" s="7"/>
      <c r="B25" s="9"/>
      <c r="C25" s="9"/>
      <c r="D25" s="9"/>
      <c r="E25" s="9"/>
      <c r="F25" s="9"/>
      <c r="G25" s="9"/>
      <c r="H25" s="9"/>
      <c r="I25" s="9"/>
      <c r="J25" s="7">
        <v>45867</v>
      </c>
      <c r="K25" s="22" t="s">
        <v>55</v>
      </c>
      <c r="L25" s="9">
        <v>101203</v>
      </c>
      <c r="M25" s="9">
        <v>18</v>
      </c>
      <c r="N25" s="10"/>
      <c r="O25" s="10">
        <v>99.15</v>
      </c>
      <c r="P25" s="10"/>
      <c r="Q25" s="10"/>
      <c r="R25" s="10"/>
      <c r="S25" s="10"/>
      <c r="T25" s="10"/>
      <c r="U25" s="10"/>
      <c r="V25" s="10"/>
      <c r="W25" s="10"/>
      <c r="X25" s="10"/>
      <c r="Y25" s="10">
        <v>19.829999999999998</v>
      </c>
      <c r="Z25" s="10">
        <v>118.98</v>
      </c>
    </row>
    <row r="26" spans="1:26" x14ac:dyDescent="0.35">
      <c r="A26" s="7"/>
      <c r="B26" s="9"/>
      <c r="C26" s="10"/>
      <c r="D26" s="9"/>
      <c r="E26" s="9"/>
      <c r="F26" s="10"/>
      <c r="G26" s="9"/>
      <c r="H26" s="10"/>
      <c r="I26" s="9"/>
      <c r="J26" s="20">
        <v>45877</v>
      </c>
      <c r="K26" s="9" t="s">
        <v>53</v>
      </c>
      <c r="L26" s="22">
        <v>101204</v>
      </c>
      <c r="M26" s="22">
        <v>19</v>
      </c>
      <c r="N26" s="31"/>
      <c r="O26" s="31">
        <v>121.95</v>
      </c>
      <c r="P26" s="31"/>
      <c r="Q26" s="31"/>
      <c r="R26" s="31"/>
      <c r="S26" s="31"/>
      <c r="T26" s="31"/>
      <c r="U26" s="10"/>
      <c r="V26" s="31"/>
      <c r="W26" s="31"/>
      <c r="X26" s="31"/>
      <c r="Y26" s="31">
        <v>24.39</v>
      </c>
      <c r="Z26" s="31">
        <v>146.34</v>
      </c>
    </row>
    <row r="27" spans="1:26" x14ac:dyDescent="0.35">
      <c r="A27" s="10">
        <f>SUM(C27:G27)</f>
        <v>11121.88</v>
      </c>
      <c r="B27" s="9"/>
      <c r="C27" s="10">
        <f t="shared" ref="C27:G27" si="0">SUM(C7:C26)</f>
        <v>10400</v>
      </c>
      <c r="D27" s="10">
        <f t="shared" si="0"/>
        <v>109.88</v>
      </c>
      <c r="E27" s="10">
        <f t="shared" si="0"/>
        <v>0</v>
      </c>
      <c r="F27" s="10">
        <f t="shared" si="0"/>
        <v>470</v>
      </c>
      <c r="G27" s="10">
        <f t="shared" si="0"/>
        <v>142</v>
      </c>
      <c r="H27" s="10">
        <f>SUM(H7:H26)</f>
        <v>11121.88</v>
      </c>
      <c r="I27" s="9"/>
      <c r="J27" s="7">
        <v>45877</v>
      </c>
      <c r="K27" s="9" t="s">
        <v>54</v>
      </c>
      <c r="L27" s="9">
        <v>101205</v>
      </c>
      <c r="M27" s="9">
        <v>20</v>
      </c>
      <c r="N27" s="10"/>
      <c r="O27" s="10"/>
      <c r="P27" s="10"/>
      <c r="Q27" s="10"/>
      <c r="R27" s="10"/>
      <c r="S27" s="10">
        <v>183</v>
      </c>
      <c r="T27" s="10"/>
      <c r="U27" s="10"/>
      <c r="V27" s="10"/>
      <c r="W27" s="10"/>
      <c r="X27" s="10"/>
      <c r="Y27" s="10"/>
      <c r="Z27" s="10">
        <v>183</v>
      </c>
    </row>
    <row r="28" spans="1:26" x14ac:dyDescent="0.35">
      <c r="A28" s="9"/>
      <c r="B28" s="9"/>
      <c r="C28" s="9"/>
      <c r="D28" s="9"/>
      <c r="E28" s="9"/>
      <c r="F28" s="9"/>
      <c r="G28" s="9"/>
      <c r="H28" s="9"/>
      <c r="I28" s="9"/>
      <c r="J28" s="7">
        <v>45880</v>
      </c>
      <c r="K28" s="14" t="s">
        <v>56</v>
      </c>
      <c r="L28" s="9">
        <v>101206</v>
      </c>
      <c r="M28" s="9">
        <v>21</v>
      </c>
      <c r="N28" s="10"/>
      <c r="O28" s="10"/>
      <c r="P28" s="10"/>
      <c r="Q28" s="10"/>
      <c r="R28" s="10"/>
      <c r="S28" s="10"/>
      <c r="T28" s="10">
        <v>19.62</v>
      </c>
      <c r="U28" s="10"/>
      <c r="V28" s="10"/>
      <c r="W28" s="10"/>
      <c r="X28" s="10"/>
      <c r="Y28" s="10">
        <v>0.98</v>
      </c>
      <c r="Z28" s="10">
        <v>20.6</v>
      </c>
    </row>
    <row r="29" spans="1:26" x14ac:dyDescent="0.35">
      <c r="A29" s="9"/>
      <c r="B29" s="9"/>
      <c r="C29" s="9"/>
      <c r="D29" s="9"/>
      <c r="E29" s="9"/>
      <c r="F29" s="9"/>
      <c r="G29" s="9"/>
      <c r="H29" s="10">
        <f>SUM(H6:H26)</f>
        <v>19557.190000000002</v>
      </c>
      <c r="I29" s="14"/>
      <c r="J29" s="21">
        <v>45910</v>
      </c>
      <c r="K29" s="9" t="s">
        <v>58</v>
      </c>
      <c r="L29" s="14">
        <v>101207</v>
      </c>
      <c r="M29" s="14">
        <v>22</v>
      </c>
      <c r="N29" s="15"/>
      <c r="O29" s="15"/>
      <c r="P29" s="15"/>
      <c r="Q29" s="15"/>
      <c r="R29" s="15"/>
      <c r="S29" s="15">
        <v>7</v>
      </c>
      <c r="T29" s="15"/>
      <c r="U29" s="15"/>
      <c r="V29" s="15"/>
      <c r="W29" s="15"/>
      <c r="X29" s="15"/>
      <c r="Y29" s="15"/>
      <c r="Z29" s="15">
        <v>7</v>
      </c>
    </row>
    <row r="30" spans="1:26" x14ac:dyDescent="0.35">
      <c r="A30" s="24"/>
      <c r="B30" s="9"/>
      <c r="C30" s="9"/>
      <c r="D30" s="18"/>
      <c r="E30" s="9"/>
      <c r="F30" s="9"/>
      <c r="G30" s="9"/>
      <c r="H30" s="10"/>
      <c r="I30" s="9"/>
      <c r="J30" s="7">
        <v>45911</v>
      </c>
      <c r="K30" s="9" t="s">
        <v>59</v>
      </c>
      <c r="L30" s="9">
        <v>101208</v>
      </c>
      <c r="M30" s="9">
        <v>23</v>
      </c>
      <c r="N30" s="10"/>
      <c r="O30" s="10"/>
      <c r="P30" s="10"/>
      <c r="Q30" s="10"/>
      <c r="R30" s="10"/>
      <c r="S30" s="10"/>
      <c r="T30" s="10">
        <v>19.64</v>
      </c>
      <c r="U30" s="10"/>
      <c r="V30" s="10"/>
      <c r="W30" s="10"/>
      <c r="X30" s="10"/>
      <c r="Y30" s="10">
        <v>0.98</v>
      </c>
      <c r="Z30" s="10">
        <v>20.62</v>
      </c>
    </row>
    <row r="31" spans="1:26" ht="15.75" customHeight="1" x14ac:dyDescent="0.35">
      <c r="A31" s="24"/>
      <c r="B31" s="8"/>
      <c r="C31" s="9"/>
      <c r="D31" s="18"/>
      <c r="E31" s="10"/>
      <c r="F31" s="9"/>
      <c r="G31" s="9"/>
      <c r="H31" s="10"/>
      <c r="I31" s="9"/>
      <c r="J31" s="7">
        <v>45917</v>
      </c>
      <c r="K31" s="9" t="s">
        <v>53</v>
      </c>
      <c r="L31" s="9">
        <v>101209</v>
      </c>
      <c r="M31" s="9">
        <v>24</v>
      </c>
      <c r="N31" s="10"/>
      <c r="O31" s="10">
        <v>11.95</v>
      </c>
      <c r="P31" s="10"/>
      <c r="Q31" s="10"/>
      <c r="R31" s="10"/>
      <c r="S31" s="10"/>
      <c r="T31" s="10"/>
      <c r="U31" s="10"/>
      <c r="V31" s="10"/>
      <c r="W31" s="10"/>
      <c r="X31" s="10"/>
      <c r="Y31" s="10">
        <v>2.39</v>
      </c>
      <c r="Z31" s="10">
        <v>14.34</v>
      </c>
    </row>
    <row r="32" spans="1:26" x14ac:dyDescent="0.35">
      <c r="A32" s="24"/>
      <c r="B32" s="5" t="s">
        <v>31</v>
      </c>
      <c r="C32" s="6"/>
      <c r="D32" s="18"/>
      <c r="E32" s="10"/>
      <c r="F32" s="9"/>
      <c r="G32" s="9"/>
      <c r="H32" s="10"/>
      <c r="I32" s="9"/>
      <c r="J32" s="7">
        <v>45917</v>
      </c>
      <c r="K32" s="9" t="s">
        <v>43</v>
      </c>
      <c r="L32" s="9">
        <v>101210</v>
      </c>
      <c r="M32" s="9">
        <v>25</v>
      </c>
      <c r="N32" s="10"/>
      <c r="O32" s="10"/>
      <c r="P32" s="10"/>
      <c r="Q32" s="10"/>
      <c r="R32" s="10"/>
      <c r="S32" s="10"/>
      <c r="T32" s="10">
        <v>72.42</v>
      </c>
      <c r="U32" s="10"/>
      <c r="V32" s="10"/>
      <c r="W32" s="10"/>
      <c r="X32" s="10"/>
      <c r="Y32" s="10"/>
      <c r="Z32" s="10">
        <v>72.42</v>
      </c>
    </row>
    <row r="33" spans="1:26" x14ac:dyDescent="0.35">
      <c r="A33" s="7"/>
      <c r="B33" s="34" t="s">
        <v>16</v>
      </c>
      <c r="C33" s="26">
        <v>962.34</v>
      </c>
      <c r="D33" s="28"/>
      <c r="E33" s="9"/>
      <c r="F33" s="9"/>
      <c r="G33" s="9"/>
      <c r="H33" s="28"/>
      <c r="I33" s="9"/>
      <c r="J33" s="7">
        <v>45930</v>
      </c>
      <c r="K33" s="22" t="s">
        <v>45</v>
      </c>
      <c r="L33" s="9">
        <v>101211</v>
      </c>
      <c r="M33" s="9">
        <v>26</v>
      </c>
      <c r="N33" s="10"/>
      <c r="O33" s="10"/>
      <c r="P33" s="10">
        <v>778</v>
      </c>
      <c r="Q33" s="10"/>
      <c r="R33" s="10"/>
      <c r="S33" s="10"/>
      <c r="T33" s="10"/>
      <c r="U33" s="10"/>
      <c r="V33" s="10">
        <v>118.97</v>
      </c>
      <c r="W33" s="10"/>
      <c r="X33" s="10"/>
      <c r="Y33" s="10">
        <v>1.77</v>
      </c>
      <c r="Z33" s="10">
        <v>898.74</v>
      </c>
    </row>
    <row r="34" spans="1:26" x14ac:dyDescent="0.35">
      <c r="A34" s="7"/>
      <c r="B34" s="34" t="s">
        <v>18</v>
      </c>
      <c r="C34" s="26">
        <f>U59</f>
        <v>123.33</v>
      </c>
      <c r="D34" s="9"/>
      <c r="E34" s="9"/>
      <c r="F34" s="10"/>
      <c r="G34" s="10"/>
      <c r="H34" s="10"/>
      <c r="I34" s="9"/>
      <c r="J34" s="20">
        <v>45930</v>
      </c>
      <c r="K34" s="9" t="s">
        <v>60</v>
      </c>
      <c r="L34" s="22">
        <v>101212</v>
      </c>
      <c r="M34" s="9">
        <v>26</v>
      </c>
      <c r="N34" s="10"/>
      <c r="O34" s="10"/>
      <c r="P34" s="10">
        <v>230.8</v>
      </c>
      <c r="Q34" s="10"/>
      <c r="R34" s="10"/>
      <c r="S34" s="10"/>
      <c r="T34" s="10"/>
      <c r="U34" s="10"/>
      <c r="V34" s="10"/>
      <c r="W34" s="10"/>
      <c r="X34" s="10"/>
      <c r="Y34" s="10"/>
      <c r="Z34" s="10">
        <v>230.8</v>
      </c>
    </row>
    <row r="35" spans="1:26" x14ac:dyDescent="0.35">
      <c r="A35" s="7"/>
      <c r="B35" s="34" t="s">
        <v>17</v>
      </c>
      <c r="C35" s="26">
        <f>SUM(C33-U59)</f>
        <v>839.01</v>
      </c>
      <c r="D35" s="9"/>
      <c r="E35" s="10"/>
      <c r="F35" s="9"/>
      <c r="G35" s="10"/>
      <c r="H35" s="10"/>
      <c r="I35" s="9"/>
      <c r="J35" s="7">
        <v>45936</v>
      </c>
      <c r="K35" s="9" t="s">
        <v>61</v>
      </c>
      <c r="L35" s="9">
        <v>101213</v>
      </c>
      <c r="M35" s="9">
        <v>27</v>
      </c>
      <c r="N35" s="10"/>
      <c r="O35" s="10"/>
      <c r="P35" s="10"/>
      <c r="Q35" s="10"/>
      <c r="R35" s="10"/>
      <c r="S35" s="10"/>
      <c r="T35" s="10">
        <v>18.989999999999998</v>
      </c>
      <c r="U35" s="10"/>
      <c r="V35" s="10"/>
      <c r="W35" s="10"/>
      <c r="X35" s="10"/>
      <c r="Y35" s="10">
        <v>0.95</v>
      </c>
      <c r="Z35" s="10">
        <v>19.940000000000001</v>
      </c>
    </row>
    <row r="36" spans="1:26" x14ac:dyDescent="0.35">
      <c r="A36" s="7"/>
      <c r="B36" s="9"/>
      <c r="C36" s="9"/>
      <c r="D36" s="9"/>
      <c r="E36" s="10"/>
      <c r="F36" s="9"/>
      <c r="G36" s="9"/>
      <c r="H36" s="10"/>
      <c r="I36" s="9"/>
      <c r="J36" s="7">
        <v>45936</v>
      </c>
      <c r="K36" s="9" t="s">
        <v>49</v>
      </c>
      <c r="L36" s="9">
        <v>101214</v>
      </c>
      <c r="M36" s="9">
        <v>28</v>
      </c>
      <c r="N36" s="10"/>
      <c r="O36" s="10"/>
      <c r="P36" s="10"/>
      <c r="Q36" s="10"/>
      <c r="R36" s="10">
        <v>36</v>
      </c>
      <c r="S36" s="10"/>
      <c r="T36" s="10"/>
      <c r="U36" s="10"/>
      <c r="V36" s="10"/>
      <c r="W36" s="10"/>
      <c r="X36" s="10"/>
      <c r="Y36" s="10"/>
      <c r="Z36" s="10">
        <v>36</v>
      </c>
    </row>
    <row r="37" spans="1:26" x14ac:dyDescent="0.35">
      <c r="A37" s="7"/>
      <c r="B37" s="13"/>
      <c r="C37" s="13"/>
      <c r="D37" s="9"/>
      <c r="E37" s="10"/>
      <c r="F37" s="9"/>
      <c r="G37" s="9"/>
      <c r="H37" s="10"/>
      <c r="I37" s="9"/>
      <c r="J37" s="7">
        <v>45961</v>
      </c>
      <c r="K37" s="9" t="s">
        <v>68</v>
      </c>
      <c r="L37" s="9">
        <v>101215</v>
      </c>
      <c r="M37" s="9">
        <v>29</v>
      </c>
      <c r="N37" s="10"/>
      <c r="O37" s="10"/>
      <c r="P37" s="10"/>
      <c r="Q37" s="10"/>
      <c r="R37" s="10"/>
      <c r="S37" s="10"/>
      <c r="T37" s="10"/>
      <c r="U37" s="10"/>
      <c r="V37" s="10"/>
      <c r="W37" s="10">
        <v>45</v>
      </c>
      <c r="X37" s="10"/>
      <c r="Y37" s="10"/>
      <c r="Z37" s="10">
        <v>45</v>
      </c>
    </row>
    <row r="38" spans="1:26" x14ac:dyDescent="0.35">
      <c r="A38" s="7"/>
      <c r="B38" s="13"/>
      <c r="C38" s="13"/>
      <c r="D38" s="9"/>
      <c r="E38" s="10"/>
      <c r="F38" s="9"/>
      <c r="G38" s="9"/>
      <c r="H38" s="10"/>
      <c r="I38" s="9"/>
      <c r="J38" s="7">
        <v>45961</v>
      </c>
      <c r="K38" s="9" t="s">
        <v>69</v>
      </c>
      <c r="L38" s="9">
        <v>101216</v>
      </c>
      <c r="M38" s="9">
        <v>30</v>
      </c>
      <c r="N38" s="10"/>
      <c r="O38" s="10"/>
      <c r="P38" s="10"/>
      <c r="Q38" s="10"/>
      <c r="R38" s="10">
        <v>400</v>
      </c>
      <c r="S38" s="10"/>
      <c r="T38" s="10"/>
      <c r="U38" s="10"/>
      <c r="V38" s="10"/>
      <c r="W38" s="10"/>
      <c r="X38" s="10"/>
      <c r="Y38" s="10"/>
      <c r="Z38" s="10">
        <v>400</v>
      </c>
    </row>
    <row r="39" spans="1:26" x14ac:dyDescent="0.35">
      <c r="A39" s="7"/>
      <c r="B39" s="13"/>
      <c r="C39" s="13"/>
      <c r="D39" s="9"/>
      <c r="E39" s="10"/>
      <c r="F39" s="9"/>
      <c r="G39" s="9"/>
      <c r="H39" s="10"/>
      <c r="I39" s="9"/>
      <c r="J39" s="7">
        <v>45974</v>
      </c>
      <c r="K39" s="9" t="s">
        <v>71</v>
      </c>
      <c r="L39" s="9">
        <v>101217</v>
      </c>
      <c r="M39" s="9">
        <v>31</v>
      </c>
      <c r="N39" s="10"/>
      <c r="O39" s="10">
        <v>75</v>
      </c>
      <c r="P39" s="10"/>
      <c r="Q39" s="10"/>
      <c r="R39" s="10"/>
      <c r="S39" s="10"/>
      <c r="U39" s="10"/>
      <c r="V39" s="10"/>
      <c r="W39" s="10"/>
      <c r="X39" s="10"/>
      <c r="Y39" s="10">
        <v>15</v>
      </c>
      <c r="Z39" s="10">
        <v>90</v>
      </c>
    </row>
    <row r="40" spans="1:26" x14ac:dyDescent="0.35">
      <c r="A40" s="9"/>
      <c r="B40" s="9"/>
      <c r="C40" s="9"/>
      <c r="D40" s="9"/>
      <c r="E40" s="9"/>
      <c r="F40" s="9"/>
      <c r="G40" s="9"/>
      <c r="H40" s="9"/>
      <c r="I40" s="9"/>
      <c r="J40" s="7">
        <v>45973</v>
      </c>
      <c r="K40" s="9" t="s">
        <v>72</v>
      </c>
      <c r="L40" s="9">
        <v>101218</v>
      </c>
      <c r="M40" s="9">
        <v>32</v>
      </c>
      <c r="N40" s="10"/>
      <c r="O40" s="10"/>
      <c r="P40" s="10"/>
      <c r="Q40" s="10"/>
      <c r="R40" s="10"/>
      <c r="S40" s="10"/>
      <c r="T40" s="10">
        <v>19.61</v>
      </c>
      <c r="U40" s="10"/>
      <c r="V40" s="10"/>
      <c r="W40" s="10"/>
      <c r="X40" s="10"/>
      <c r="Y40" s="10">
        <v>0.98</v>
      </c>
      <c r="Z40" s="10">
        <v>20.59</v>
      </c>
    </row>
    <row r="41" spans="1:26" x14ac:dyDescent="0.35">
      <c r="A41" s="9"/>
      <c r="B41" s="9" t="s">
        <v>20</v>
      </c>
      <c r="C41" s="25">
        <f>SUM(H27-C27)</f>
        <v>721.8799999999992</v>
      </c>
      <c r="D41" s="9"/>
      <c r="E41" s="9"/>
      <c r="F41" s="9"/>
      <c r="G41" s="9"/>
      <c r="H41" s="9"/>
      <c r="I41" s="9"/>
      <c r="J41" s="7">
        <v>45973</v>
      </c>
      <c r="K41" s="9" t="s">
        <v>73</v>
      </c>
      <c r="L41" s="9">
        <v>101219</v>
      </c>
      <c r="M41" s="9">
        <v>33</v>
      </c>
      <c r="N41" s="10"/>
      <c r="O41" s="10">
        <v>225</v>
      </c>
      <c r="P41" s="10"/>
      <c r="Q41" s="10"/>
      <c r="R41" s="10"/>
      <c r="S41" s="10"/>
      <c r="T41" s="10"/>
      <c r="U41" s="10"/>
      <c r="V41" s="10"/>
      <c r="W41" s="10"/>
      <c r="X41" s="10"/>
      <c r="Y41" s="10">
        <v>45</v>
      </c>
      <c r="Z41" s="10">
        <v>270</v>
      </c>
    </row>
    <row r="42" spans="1:26" x14ac:dyDescent="0.35">
      <c r="A42" s="9"/>
      <c r="B42" s="9" t="s">
        <v>22</v>
      </c>
      <c r="C42" s="25">
        <f>SUM(L59-P59)</f>
        <v>6537.0400000000018</v>
      </c>
      <c r="D42" s="9"/>
      <c r="E42" s="9"/>
      <c r="F42" s="9"/>
      <c r="G42" s="9"/>
      <c r="H42" s="9"/>
      <c r="I42" s="9"/>
      <c r="J42" s="7">
        <v>45973</v>
      </c>
      <c r="K42" s="9" t="s">
        <v>74</v>
      </c>
      <c r="L42" s="9">
        <v>101220</v>
      </c>
      <c r="M42" s="9">
        <v>34</v>
      </c>
      <c r="N42" s="10"/>
      <c r="O42" s="10">
        <v>15.27</v>
      </c>
      <c r="P42" s="10"/>
      <c r="Q42" s="10"/>
      <c r="R42" s="10"/>
      <c r="S42" s="10"/>
      <c r="T42" s="10"/>
      <c r="U42" s="10"/>
      <c r="V42" s="10"/>
      <c r="W42" s="10"/>
      <c r="X42" s="10"/>
      <c r="Y42" s="10">
        <v>3.05</v>
      </c>
      <c r="Z42" s="10">
        <v>18.32</v>
      </c>
    </row>
    <row r="43" spans="1:26" x14ac:dyDescent="0.35">
      <c r="A43" s="9"/>
      <c r="B43" s="9" t="s">
        <v>21</v>
      </c>
      <c r="C43" s="25">
        <f>SUM(H29-L59-C35)</f>
        <v>9244.44</v>
      </c>
      <c r="D43" s="9"/>
      <c r="E43" s="9"/>
      <c r="F43" s="9"/>
      <c r="G43" s="9"/>
      <c r="H43" s="9"/>
      <c r="I43" s="9"/>
      <c r="J43" s="7">
        <v>46003</v>
      </c>
      <c r="K43" s="9" t="s">
        <v>43</v>
      </c>
      <c r="L43" s="9">
        <v>101222</v>
      </c>
      <c r="M43" s="9">
        <v>35</v>
      </c>
      <c r="N43" s="10"/>
      <c r="O43" s="10"/>
      <c r="P43" s="10"/>
      <c r="Q43" s="10"/>
      <c r="R43" s="10"/>
      <c r="S43" s="10"/>
      <c r="T43" s="10">
        <v>69.680000000000007</v>
      </c>
      <c r="U43" s="10"/>
      <c r="V43" s="10"/>
      <c r="W43" s="10"/>
      <c r="X43" s="10"/>
      <c r="Y43" s="10"/>
      <c r="Z43" s="10">
        <v>69.680000000000007</v>
      </c>
    </row>
    <row r="44" spans="1:26" x14ac:dyDescent="0.35">
      <c r="A44" s="9"/>
      <c r="B44" s="9"/>
      <c r="C44" s="25"/>
      <c r="D44" s="9"/>
      <c r="E44" s="9"/>
      <c r="F44" s="9"/>
      <c r="G44" s="9"/>
      <c r="H44" s="9"/>
      <c r="I44" s="9"/>
      <c r="J44" s="7">
        <v>46003</v>
      </c>
      <c r="K44" s="9" t="s">
        <v>77</v>
      </c>
      <c r="L44" s="9">
        <v>101223</v>
      </c>
      <c r="M44" s="9">
        <v>36</v>
      </c>
      <c r="N44" s="10"/>
      <c r="O44" s="10"/>
      <c r="P44" s="10"/>
      <c r="Q44" s="10"/>
      <c r="R44" s="10"/>
      <c r="S44" s="10"/>
      <c r="T44" s="10">
        <v>22.5</v>
      </c>
      <c r="U44" s="10"/>
      <c r="V44" s="10"/>
      <c r="W44" s="10"/>
      <c r="X44" s="10"/>
      <c r="Y44" s="10">
        <v>1.1299999999999999</v>
      </c>
      <c r="Z44" s="10">
        <v>23.63</v>
      </c>
    </row>
    <row r="45" spans="1:26" x14ac:dyDescent="0.35">
      <c r="A45" s="9"/>
      <c r="B45" t="s">
        <v>26</v>
      </c>
      <c r="C45" s="10">
        <f>SUM(H6+H27-L59)</f>
        <v>10083.449999999997</v>
      </c>
      <c r="D45" s="9"/>
      <c r="E45" s="9"/>
      <c r="F45" s="9"/>
      <c r="G45" s="9"/>
      <c r="H45" s="9"/>
      <c r="I45" s="9"/>
      <c r="J45" s="7">
        <v>46003</v>
      </c>
      <c r="K45" s="9" t="s">
        <v>78</v>
      </c>
      <c r="L45" s="9">
        <v>101224</v>
      </c>
      <c r="M45" s="9">
        <v>37</v>
      </c>
      <c r="N45" s="10"/>
      <c r="O45" s="10"/>
      <c r="P45" s="10"/>
      <c r="Q45" s="10"/>
      <c r="R45" s="10"/>
      <c r="S45" s="10"/>
      <c r="T45" s="10">
        <v>2000</v>
      </c>
      <c r="U45" s="10"/>
      <c r="V45" s="10"/>
      <c r="W45" s="10"/>
      <c r="X45" s="10"/>
      <c r="Y45" s="10"/>
      <c r="Z45" s="10">
        <v>2000</v>
      </c>
    </row>
    <row r="46" spans="1:26" x14ac:dyDescent="0.35">
      <c r="A46" s="9"/>
      <c r="B46" s="9"/>
      <c r="C46" s="9"/>
      <c r="D46" s="9"/>
      <c r="E46" s="9"/>
      <c r="F46" s="9"/>
      <c r="G46" s="9"/>
      <c r="H46" s="9"/>
      <c r="I46" s="9"/>
      <c r="J46" s="11"/>
      <c r="K46" s="9" t="s">
        <v>79</v>
      </c>
      <c r="L46" s="9">
        <v>101225</v>
      </c>
      <c r="M46" s="9">
        <v>38</v>
      </c>
      <c r="N46" s="10"/>
      <c r="O46" s="10">
        <v>112.6</v>
      </c>
      <c r="P46" s="10"/>
      <c r="Q46" s="10"/>
      <c r="R46" s="10"/>
      <c r="S46" s="10"/>
      <c r="T46" s="10"/>
      <c r="U46" s="10"/>
      <c r="V46" s="10"/>
      <c r="W46" s="10"/>
      <c r="X46" s="10"/>
      <c r="Y46" s="10">
        <v>22.52</v>
      </c>
      <c r="Z46" s="10">
        <v>135.12</v>
      </c>
    </row>
    <row r="47" spans="1:26" x14ac:dyDescent="0.35">
      <c r="A47" s="9"/>
      <c r="B47" s="9"/>
      <c r="C47" s="9"/>
      <c r="D47" s="9"/>
      <c r="E47" s="9"/>
      <c r="F47" s="9"/>
      <c r="G47" s="9"/>
      <c r="H47" s="9"/>
      <c r="I47" s="9"/>
      <c r="J47" s="7">
        <v>46022</v>
      </c>
      <c r="K47" s="9" t="s">
        <v>45</v>
      </c>
      <c r="L47" s="9">
        <v>101226</v>
      </c>
      <c r="M47" s="9">
        <v>39</v>
      </c>
      <c r="N47" s="10"/>
      <c r="O47" s="10"/>
      <c r="P47" s="10">
        <v>754.3</v>
      </c>
      <c r="Q47" s="10"/>
      <c r="R47" s="10"/>
      <c r="S47" s="10"/>
      <c r="T47" s="10"/>
      <c r="U47" s="10"/>
      <c r="V47" s="10">
        <v>127.41</v>
      </c>
      <c r="W47" s="10"/>
      <c r="X47" s="10"/>
      <c r="Y47" s="10">
        <v>0.38</v>
      </c>
      <c r="Z47" s="10">
        <v>882.09</v>
      </c>
    </row>
    <row r="48" spans="1:26" x14ac:dyDescent="0.35">
      <c r="A48" s="9"/>
      <c r="B48" s="9"/>
      <c r="C48" s="9"/>
      <c r="D48" s="9"/>
      <c r="E48" s="9"/>
      <c r="F48" s="9"/>
      <c r="G48" s="9"/>
      <c r="H48" s="9"/>
      <c r="I48" s="9"/>
      <c r="J48" s="7">
        <v>46022</v>
      </c>
      <c r="K48" s="9" t="s">
        <v>81</v>
      </c>
      <c r="L48" s="9">
        <v>101227</v>
      </c>
      <c r="M48" s="9">
        <v>39</v>
      </c>
      <c r="N48" s="10"/>
      <c r="O48" s="10"/>
      <c r="P48" s="10">
        <v>224.6</v>
      </c>
      <c r="Q48" s="10"/>
      <c r="R48" s="10"/>
      <c r="S48" s="10"/>
      <c r="T48" s="10"/>
      <c r="U48" s="10"/>
      <c r="V48" s="10"/>
      <c r="W48" s="10"/>
      <c r="X48" s="10"/>
      <c r="Y48" s="10"/>
      <c r="Z48" s="10">
        <v>224.6</v>
      </c>
    </row>
    <row r="49" spans="1:26" x14ac:dyDescent="0.35">
      <c r="A49" s="9"/>
      <c r="B49" s="9"/>
      <c r="C49" s="9"/>
      <c r="D49" s="9"/>
      <c r="E49" s="9"/>
      <c r="F49" s="9"/>
      <c r="G49" s="9"/>
      <c r="H49" s="9"/>
      <c r="I49" s="9"/>
      <c r="J49" s="7">
        <v>46036</v>
      </c>
      <c r="K49" s="9" t="s">
        <v>83</v>
      </c>
      <c r="L49" s="9">
        <v>101228</v>
      </c>
      <c r="M49" s="9">
        <v>40</v>
      </c>
      <c r="N49" s="10"/>
      <c r="O49" s="10"/>
      <c r="P49" s="10"/>
      <c r="Q49" s="10"/>
      <c r="R49" s="10"/>
      <c r="S49" s="10"/>
      <c r="T49" s="10">
        <v>24.09</v>
      </c>
      <c r="U49" s="10"/>
      <c r="V49" s="10"/>
      <c r="W49" s="10"/>
      <c r="X49" s="10"/>
      <c r="Y49" s="10">
        <v>1.2</v>
      </c>
      <c r="Z49" s="10">
        <v>25.29</v>
      </c>
    </row>
    <row r="50" spans="1:26" x14ac:dyDescent="0.35">
      <c r="A50" s="27"/>
      <c r="B50" s="27"/>
      <c r="C50" s="29"/>
      <c r="D50" s="9"/>
      <c r="E50" s="9"/>
      <c r="F50" s="9"/>
      <c r="G50" s="9"/>
      <c r="H50" s="9"/>
      <c r="I50" s="9"/>
      <c r="J50" s="7">
        <v>46041</v>
      </c>
      <c r="K50" s="9" t="s">
        <v>84</v>
      </c>
      <c r="L50" s="9">
        <v>191229</v>
      </c>
      <c r="M50" s="9">
        <v>41</v>
      </c>
      <c r="N50" s="10"/>
      <c r="O50" s="10"/>
      <c r="P50" s="10"/>
      <c r="Q50" s="10"/>
      <c r="R50" s="10">
        <v>18</v>
      </c>
      <c r="S50" s="10"/>
      <c r="T50" s="10"/>
      <c r="U50" s="26"/>
      <c r="V50" s="10"/>
      <c r="W50" s="10"/>
      <c r="X50" s="10"/>
      <c r="Y50" s="10"/>
      <c r="Z50" s="10">
        <v>18</v>
      </c>
    </row>
    <row r="51" spans="1:26" x14ac:dyDescent="0.35">
      <c r="A51" s="8"/>
      <c r="B51" s="9"/>
      <c r="C51" s="9"/>
      <c r="D51" s="9"/>
      <c r="E51" s="9"/>
      <c r="F51" s="9"/>
      <c r="G51" s="9"/>
      <c r="H51" s="9"/>
      <c r="I51" s="9"/>
      <c r="J51" s="7"/>
      <c r="K51" s="9"/>
      <c r="L51" s="9"/>
      <c r="M51" s="9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x14ac:dyDescent="0.35">
      <c r="A52" s="9"/>
      <c r="B52" s="9"/>
      <c r="C52" s="9"/>
      <c r="D52" s="9"/>
      <c r="E52" s="9"/>
      <c r="F52" s="9"/>
      <c r="G52" s="9"/>
      <c r="H52" s="9"/>
      <c r="I52" s="9"/>
      <c r="J52" s="20"/>
      <c r="K52" s="9"/>
      <c r="L52" s="32"/>
      <c r="M52" s="32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x14ac:dyDescent="0.35">
      <c r="A53" s="9"/>
      <c r="D53" s="9"/>
      <c r="E53" s="9"/>
      <c r="F53" s="9"/>
      <c r="G53" s="9"/>
      <c r="H53" s="9"/>
      <c r="I53" s="9"/>
      <c r="J53" s="7"/>
      <c r="K53" s="9"/>
      <c r="L53" s="9"/>
      <c r="M53" s="9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x14ac:dyDescent="0.35">
      <c r="A54" s="9"/>
      <c r="B54" s="9"/>
      <c r="C54" s="10"/>
      <c r="D54" s="9"/>
      <c r="E54" s="9"/>
      <c r="F54" s="9"/>
      <c r="G54" s="9"/>
      <c r="H54" s="9"/>
      <c r="I54" s="9"/>
      <c r="J54" s="7"/>
      <c r="K54" s="9"/>
      <c r="L54" s="9"/>
      <c r="M54" s="9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x14ac:dyDescent="0.35">
      <c r="A55" s="9"/>
      <c r="B55" s="9"/>
      <c r="C55" s="10"/>
      <c r="D55" s="9"/>
      <c r="E55" s="9"/>
      <c r="F55" s="9"/>
      <c r="G55" s="9"/>
      <c r="H55" s="9"/>
      <c r="I55" s="9"/>
      <c r="J55" s="7"/>
      <c r="K55" s="9"/>
      <c r="L55" s="9"/>
      <c r="M55" s="9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x14ac:dyDescent="0.35">
      <c r="A56" s="9"/>
      <c r="B56" s="9"/>
      <c r="C56" s="10"/>
      <c r="D56" s="9"/>
      <c r="E56" s="9"/>
      <c r="F56" s="9"/>
      <c r="G56" s="9"/>
      <c r="H56" s="9"/>
      <c r="I56" s="9"/>
      <c r="J56" s="7"/>
      <c r="K56" s="9"/>
      <c r="L56" s="9"/>
      <c r="M56" s="9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x14ac:dyDescent="0.35">
      <c r="A57" s="9"/>
      <c r="B57" s="9"/>
      <c r="C57" s="10"/>
      <c r="D57" s="9"/>
      <c r="E57" s="9"/>
      <c r="F57" s="9"/>
      <c r="G57" s="9"/>
      <c r="H57" s="9"/>
      <c r="I57" s="9"/>
      <c r="J57" s="7"/>
      <c r="K57" s="9"/>
      <c r="L57" s="9"/>
      <c r="M57" s="9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x14ac:dyDescent="0.35">
      <c r="A58" s="9"/>
      <c r="B58" s="9"/>
      <c r="C58" s="10"/>
      <c r="D58" s="9"/>
      <c r="E58" s="9"/>
      <c r="F58" s="9"/>
      <c r="G58" s="9"/>
      <c r="H58" s="9"/>
      <c r="I58" s="9"/>
      <c r="J58" s="7"/>
      <c r="K58" s="9"/>
      <c r="L58" s="9"/>
      <c r="M58" s="9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10">
        <f>SUM(N59:Y59)</f>
        <v>9473.7400000000016</v>
      </c>
      <c r="M59" s="9"/>
      <c r="N59" s="10">
        <f t="shared" ref="N59:X59" si="1">SUM(N6:N58)</f>
        <v>678.81</v>
      </c>
      <c r="O59" s="10">
        <f t="shared" si="1"/>
        <v>1336.07</v>
      </c>
      <c r="P59" s="10">
        <f>SUM(P6:P58)</f>
        <v>2936.7</v>
      </c>
      <c r="Q59" s="10">
        <f t="shared" si="1"/>
        <v>180</v>
      </c>
      <c r="R59" s="10">
        <f t="shared" si="1"/>
        <v>490</v>
      </c>
      <c r="S59" s="10">
        <f t="shared" si="1"/>
        <v>402.68</v>
      </c>
      <c r="T59" s="10">
        <f>SUM(T6:T58)</f>
        <v>2512</v>
      </c>
      <c r="U59" s="10">
        <f t="shared" si="1"/>
        <v>123.33</v>
      </c>
      <c r="V59" s="10">
        <f>SUM(V6:V58)</f>
        <v>451.03999999999996</v>
      </c>
      <c r="W59" s="10">
        <f t="shared" si="1"/>
        <v>45</v>
      </c>
      <c r="X59" s="10">
        <f t="shared" si="1"/>
        <v>0</v>
      </c>
      <c r="Y59" s="10">
        <f>SUM(Y6:Y58)</f>
        <v>318.1099999999999</v>
      </c>
      <c r="Z59" s="19">
        <f>SUM(Z6:Z58)</f>
        <v>9473.7400000000016</v>
      </c>
    </row>
  </sheetData>
  <dataConsolidate/>
  <mergeCells count="2">
    <mergeCell ref="I1:O1"/>
    <mergeCell ref="I2:O2"/>
  </mergeCells>
  <pageMargins left="0.7" right="0.7" top="0.75" bottom="0.75" header="0.3" footer="0.3"/>
  <pageSetup paperSize="9" scale="50" orientation="landscape" r:id="rId1"/>
  <colBreaks count="1" manualBreakCount="1"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2026-01-07T09:31:44Z</cp:lastPrinted>
  <dcterms:created xsi:type="dcterms:W3CDTF">2015-04-13T17:58:45Z</dcterms:created>
  <dcterms:modified xsi:type="dcterms:W3CDTF">2026-01-20T07:51:23Z</dcterms:modified>
</cp:coreProperties>
</file>