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2-23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Sheet1!$A$1:$AB$74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M70" i="1" l="1"/>
  <c r="I31" i="1"/>
  <c r="I29" i="1"/>
  <c r="H29" i="1"/>
  <c r="G29" i="1"/>
  <c r="F29" i="1"/>
  <c r="E29" i="1"/>
  <c r="D29" i="1"/>
  <c r="C29" i="1"/>
  <c r="C37" i="1" l="1"/>
  <c r="C44" i="1" l="1"/>
  <c r="C36" i="1"/>
  <c r="C38" i="1" s="1"/>
  <c r="C45" i="1" s="1"/>
  <c r="A29" i="1"/>
  <c r="C43" i="1"/>
  <c r="C47" i="1"/>
  <c r="C49" i="1" s="1"/>
</calcChain>
</file>

<file path=xl/sharedStrings.xml><?xml version="1.0" encoding="utf-8"?>
<sst xmlns="http://schemas.openxmlformats.org/spreadsheetml/2006/main" count="102" uniqueCount="89">
  <si>
    <t>Gresham Parish Council</t>
  </si>
  <si>
    <t>RECEIPTS</t>
  </si>
  <si>
    <t>Budget</t>
  </si>
  <si>
    <t>Date</t>
  </si>
  <si>
    <t>Item</t>
  </si>
  <si>
    <t>Precept</t>
  </si>
  <si>
    <t>VAT</t>
  </si>
  <si>
    <t>V. Park</t>
  </si>
  <si>
    <t>Allots</t>
  </si>
  <si>
    <t>Misc</t>
  </si>
  <si>
    <t>Total</t>
  </si>
  <si>
    <t>Cheque No</t>
  </si>
  <si>
    <t>Ref</t>
  </si>
  <si>
    <t>Insurance</t>
  </si>
  <si>
    <t>Maint/Dbin</t>
  </si>
  <si>
    <t>Rents</t>
  </si>
  <si>
    <t>Opening balance b/fd</t>
  </si>
  <si>
    <t>PC Business a/c</t>
  </si>
  <si>
    <t>PC Community a/c</t>
  </si>
  <si>
    <t>Village Park</t>
  </si>
  <si>
    <t>Opening Balance</t>
  </si>
  <si>
    <t>Income</t>
  </si>
  <si>
    <t>Current Balance</t>
  </si>
  <si>
    <t>Expenses</t>
  </si>
  <si>
    <t>Clerk Sal</t>
  </si>
  <si>
    <t>Elections</t>
  </si>
  <si>
    <t>Income less Precept</t>
  </si>
  <si>
    <t>Bal less Village Park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</si>
  <si>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</si>
  <si>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</si>
  <si>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</si>
  <si>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</si>
  <si>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</si>
  <si>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</si>
  <si>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</si>
  <si>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Subs</t>
  </si>
  <si>
    <t>Donations</t>
  </si>
  <si>
    <t>V Park</t>
  </si>
  <si>
    <t>Training</t>
  </si>
  <si>
    <t>P. Field</t>
  </si>
  <si>
    <t>Cash Account 2022-23</t>
  </si>
  <si>
    <t>Gresham VHA</t>
  </si>
  <si>
    <r>
      <t xml:space="preserve">EON Next </t>
    </r>
    <r>
      <rPr>
        <i/>
        <sz val="11"/>
        <color theme="1"/>
        <rFont val="Calibri"/>
        <family val="2"/>
        <scheme val="minor"/>
      </rPr>
      <t>March</t>
    </r>
  </si>
  <si>
    <r>
      <t xml:space="preserve">CGM </t>
    </r>
    <r>
      <rPr>
        <i/>
        <sz val="11"/>
        <color theme="1"/>
        <rFont val="Calibri"/>
        <family val="2"/>
        <scheme val="minor"/>
      </rPr>
      <t>April</t>
    </r>
  </si>
  <si>
    <r>
      <t xml:space="preserve">John Stibbons </t>
    </r>
    <r>
      <rPr>
        <i/>
        <sz val="11"/>
        <color theme="1"/>
        <rFont val="Calibri"/>
        <family val="2"/>
        <scheme val="minor"/>
      </rPr>
      <t>Audit</t>
    </r>
  </si>
  <si>
    <t>NALC</t>
  </si>
  <si>
    <t>AJG Insurance</t>
  </si>
  <si>
    <r>
      <t xml:space="preserve">CGM </t>
    </r>
    <r>
      <rPr>
        <i/>
        <sz val="11"/>
        <color theme="1"/>
        <rFont val="Calibri"/>
        <family val="2"/>
        <scheme val="minor"/>
      </rPr>
      <t>May</t>
    </r>
  </si>
  <si>
    <t>Fenland Leisure</t>
  </si>
  <si>
    <t>M. A. Sullivan</t>
  </si>
  <si>
    <t>Parish Noticeboard Co</t>
  </si>
  <si>
    <r>
      <t xml:space="preserve">J. Harvey </t>
    </r>
    <r>
      <rPr>
        <i/>
        <sz val="11"/>
        <color theme="1"/>
        <rFont val="Calibri"/>
        <family val="2"/>
        <scheme val="minor"/>
      </rPr>
      <t>Tree/Jubilee</t>
    </r>
  </si>
  <si>
    <t>Allot rent Plot 1B</t>
  </si>
  <si>
    <r>
      <t xml:space="preserve">S. Smith </t>
    </r>
    <r>
      <rPr>
        <i/>
        <sz val="11"/>
        <color theme="1"/>
        <rFont val="Calibri"/>
        <family val="2"/>
        <scheme val="minor"/>
      </rPr>
      <t>paint</t>
    </r>
  </si>
  <si>
    <t>Anglian Water</t>
  </si>
  <si>
    <t>EON Next</t>
  </si>
  <si>
    <t xml:space="preserve">Playsafety </t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</si>
  <si>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</si>
  <si>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</si>
  <si>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 xml:space="preserve">SLCC </t>
  </si>
  <si>
    <r>
      <t xml:space="preserve">Playdale </t>
    </r>
    <r>
      <rPr>
        <i/>
        <sz val="11"/>
        <color theme="1"/>
        <rFont val="Calibri"/>
        <family val="2"/>
        <scheme val="minor"/>
      </rPr>
      <t>seat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</si>
  <si>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</si>
  <si>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N. Overton-Larty </t>
    </r>
    <r>
      <rPr>
        <i/>
        <sz val="9"/>
        <color theme="1"/>
        <rFont val="Calibri"/>
        <family val="2"/>
        <scheme val="minor"/>
      </rPr>
      <t>grasscutting</t>
    </r>
  </si>
  <si>
    <t>ICO</t>
  </si>
  <si>
    <r>
      <t xml:space="preserve">CGM </t>
    </r>
    <r>
      <rPr>
        <i/>
        <sz val="11"/>
        <color theme="1"/>
        <rFont val="Calibri"/>
        <family val="2"/>
        <scheme val="minor"/>
      </rPr>
      <t xml:space="preserve">July </t>
    </r>
  </si>
  <si>
    <t>M. J. Ward</t>
  </si>
  <si>
    <t>Travis Perkins</t>
  </si>
  <si>
    <t>M A. Sullivan</t>
  </si>
  <si>
    <t>HMRC income tax</t>
  </si>
  <si>
    <r>
      <t xml:space="preserve">Bac PC </t>
    </r>
    <r>
      <rPr>
        <i/>
        <sz val="11"/>
        <color theme="1"/>
        <rFont val="Calibri"/>
        <family val="2"/>
        <scheme val="minor"/>
      </rPr>
      <t>SLCC cont</t>
    </r>
  </si>
  <si>
    <r>
      <t xml:space="preserve">Hind PC </t>
    </r>
    <r>
      <rPr>
        <i/>
        <sz val="11"/>
        <color theme="1"/>
        <rFont val="Calibri"/>
        <family val="2"/>
        <scheme val="minor"/>
      </rPr>
      <t>SLCC cont</t>
    </r>
  </si>
  <si>
    <t xml:space="preserve">NALC </t>
  </si>
  <si>
    <t>Nick Hindle</t>
  </si>
  <si>
    <t>NGF Play</t>
  </si>
  <si>
    <r>
      <t xml:space="preserve">O. Husar </t>
    </r>
    <r>
      <rPr>
        <i/>
        <sz val="11"/>
        <color theme="1"/>
        <rFont val="Calibri"/>
        <family val="2"/>
        <scheme val="minor"/>
      </rPr>
      <t>bark</t>
    </r>
  </si>
  <si>
    <r>
      <t xml:space="preserve">CGM </t>
    </r>
    <r>
      <rPr>
        <i/>
        <sz val="11"/>
        <color theme="1"/>
        <rFont val="Calibri"/>
        <family val="2"/>
        <scheme val="minor"/>
      </rPr>
      <t>September</t>
    </r>
  </si>
  <si>
    <r>
      <t xml:space="preserve">EON Next </t>
    </r>
    <r>
      <rPr>
        <i/>
        <sz val="11"/>
        <color theme="1"/>
        <rFont val="Calibri"/>
        <family val="2"/>
        <scheme val="minor"/>
      </rPr>
      <t>Sept</t>
    </r>
  </si>
  <si>
    <r>
      <t xml:space="preserve">E.ON Next </t>
    </r>
    <r>
      <rPr>
        <i/>
        <sz val="11"/>
        <color theme="1"/>
        <rFont val="Calibri"/>
        <family val="2"/>
        <scheme val="minor"/>
      </rPr>
      <t>August</t>
    </r>
  </si>
  <si>
    <r>
      <t xml:space="preserve">EON Next </t>
    </r>
    <r>
      <rPr>
        <i/>
        <sz val="11"/>
        <color theme="1"/>
        <rFont val="Calibri"/>
        <family val="2"/>
        <scheme val="minor"/>
      </rPr>
      <t>July</t>
    </r>
  </si>
  <si>
    <r>
      <t xml:space="preserve">EON Next </t>
    </r>
    <r>
      <rPr>
        <i/>
        <sz val="9"/>
        <color theme="1"/>
        <rFont val="Calibri"/>
        <family val="2"/>
        <scheme val="minor"/>
      </rPr>
      <t>June</t>
    </r>
  </si>
  <si>
    <r>
      <t xml:space="preserve">EON Next  </t>
    </r>
    <r>
      <rPr>
        <i/>
        <sz val="11"/>
        <color theme="1"/>
        <rFont val="Calibri"/>
        <family val="2"/>
        <scheme val="minor"/>
      </rPr>
      <t>April</t>
    </r>
  </si>
  <si>
    <t>Allot rent Plot 1A/B</t>
  </si>
  <si>
    <t>Allot rent Plot 10</t>
  </si>
  <si>
    <t>Allot rent Plot 1E</t>
  </si>
  <si>
    <t>Allot rent Plot 8</t>
  </si>
  <si>
    <t>Allot rent plot 1F</t>
  </si>
  <si>
    <r>
      <t xml:space="preserve">CGM </t>
    </r>
    <r>
      <rPr>
        <i/>
        <sz val="11"/>
        <color theme="1"/>
        <rFont val="Calibri"/>
        <family val="2"/>
        <scheme val="minor"/>
      </rPr>
      <t>Oct</t>
    </r>
  </si>
  <si>
    <t>Royal British Legion</t>
  </si>
  <si>
    <t xml:space="preserve">Allot rent plot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</si>
</sst>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7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/>
    <xf numFmtId="15" fontId="0" fillId="0" borderId="7" xfId="0" applyNumberFormat="1" applyBorder="1"/>
    <xf numFmtId="0" fontId="4" fillId="0" borderId="7" xfId="0" applyFont="1" applyBorder="1" applyAlignment="1"/>
    <xf numFmtId="0" fontId="0" fillId="0" borderId="7" xfId="0" applyBorder="1"/>
    <xf numFmtId="0" fontId="0" fillId="0" borderId="7" xfId="0" applyBorder="1" applyAlignment="1"/>
    <xf numFmtId="2" fontId="0" fillId="0" borderId="7" xfId="0" applyNumberFormat="1" applyBorder="1"/>
    <xf numFmtId="15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15" fontId="0" fillId="0" borderId="7" xfId="0" applyNumberFormat="1" applyFont="1" applyBorder="1"/>
    <xf numFmtId="2" fontId="3" fillId="0" borderId="7" xfId="0" applyNumberFormat="1" applyFont="1" applyBorder="1"/>
    <xf numFmtId="0" fontId="3" fillId="0" borderId="7" xfId="0" applyFont="1" applyBorder="1"/>
    <xf numFmtId="0" fontId="0" fillId="0" borderId="8" xfId="0" applyBorder="1"/>
    <xf numFmtId="2" fontId="0" fillId="0" borderId="8" xfId="0" applyNumberFormat="1" applyBorder="1"/>
    <xf numFmtId="2" fontId="0" fillId="0" borderId="5" xfId="0" applyNumberFormat="1" applyBorder="1"/>
    <xf numFmtId="0" fontId="8" fillId="0" borderId="0" xfId="0" applyFont="1" applyFill="1"/>
    <xf numFmtId="3" fontId="8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10" xfId="0" applyBorder="1"/>
    <xf numFmtId="0" fontId="6" fillId="0" borderId="3" xfId="0" applyFont="1" applyBorder="1" applyAlignment="1"/>
    <xf numFmtId="2" fontId="0" fillId="0" borderId="6" xfId="0" applyNumberFormat="1" applyBorder="1"/>
    <xf numFmtId="2" fontId="0" fillId="0" borderId="9" xfId="0" applyNumberFormat="1" applyBorder="1"/>
    <xf numFmtId="15" fontId="0" fillId="0" borderId="0" xfId="0" applyNumberFormat="1"/>
    <xf numFmtId="0" fontId="0" fillId="0" borderId="7" xfId="0" applyFill="1" applyBorder="1" applyAlignment="1"/>
    <xf numFmtId="15" fontId="0" fillId="0" borderId="8" xfId="0" applyNumberFormat="1" applyBorder="1"/>
    <xf numFmtId="0" fontId="0" fillId="0" borderId="11" xfId="0" applyFill="1" applyBorder="1"/>
    <xf numFmtId="2" fontId="0" fillId="0" borderId="11" xfId="0" applyNumberFormat="1" applyFill="1" applyBorder="1"/>
    <xf numFmtId="15" fontId="0" fillId="0" borderId="7" xfId="0" applyNumberFormat="1" applyBorder="1" applyAlignment="1">
      <alignment horizontal="right"/>
    </xf>
    <xf numFmtId="0" fontId="3" fillId="0" borderId="7" xfId="0" applyFont="1" applyBorder="1" applyAlignment="1"/>
    <xf numFmtId="15" fontId="0" fillId="0" borderId="9" xfId="0" applyNumberFormat="1" applyBorder="1"/>
    <xf numFmtId="2" fontId="4" fillId="0" borderId="7" xfId="0" applyNumberFormat="1" applyFont="1" applyBorder="1"/>
    <xf numFmtId="0" fontId="0" fillId="0" borderId="7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9" fillId="0" borderId="7" xfId="0" applyFont="1" applyBorder="1"/>
    <xf numFmtId="0" fontId="9" fillId="0" borderId="7" xfId="0" applyFont="1" applyBorder="1" applyAlignment="1"/>
    <xf numFmtId="0" fontId="4" fillId="0" borderId="7" xfId="0" applyFont="1" applyBorder="1"/>
    <xf numFmtId="2" fontId="0" fillId="0" borderId="7" xfId="0" applyNumberFormat="1" applyFill="1" applyBorder="1"/>
    <xf numFmtId="0" fontId="0" fillId="0" borderId="7" xfId="0" applyFill="1" applyBorder="1"/>
    <xf numFmtId="0" fontId="0" fillId="0" borderId="0" xfId="0" applyFill="1" applyBorder="1" applyAlignment="1"/>
    <xf numFmtId="4" fontId="0" fillId="0" borderId="10" xfId="0" applyNumberFormat="1" applyBorder="1"/>
    <xf numFmtId="4" fontId="0" fillId="0" borderId="7" xfId="0" applyNumberFormat="1" applyBorder="1"/>
    <xf numFmtId="2" fontId="10" fillId="0" borderId="7" xfId="0" applyNumberFormat="1" applyFont="1" applyBorder="1"/>
    <xf numFmtId="0" fontId="0" fillId="0" borderId="11" xfId="0" applyFill="1" applyBorder="1" applyAlignment="1"/>
    <xf numFmtId="0" fontId="0" fillId="0" borderId="8" xfId="0" applyBorder="1" applyAlignment="1"/>
    <xf numFmtId="0" fontId="0" fillId="0" borderId="7" xfId="0" applyNumberFormat="1" applyBorder="1"/>
    <xf numFmtId="0" fontId="0" fillId="0" borderId="11" xfId="0" applyNumberFormat="1" applyFill="1" applyBorder="1"/>
    <xf numFmtId="0" fontId="0" fillId="0" borderId="7" xfId="0" applyNumberFormat="1" applyFill="1" applyBorder="1"/>
    <xf numFmtId="2" fontId="0" fillId="0" borderId="7" xfId="0" applyNumberFormat="1" applyFont="1" applyBorder="1"/>
    <xf numFmtId="15" fontId="0" fillId="0" borderId="12" xfId="0" applyNumberFormat="1" applyBorder="1" applyAlignment="1">
      <alignment horizontal="right"/>
    </xf>
    <xf numFmtId="2" fontId="0" fillId="0" borderId="12" xfId="0" applyNumberFormat="1" applyBorder="1"/>
    <xf numFmtId="0" fontId="3" fillId="0" borderId="7" xfId="0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abSelected="1" topLeftCell="A13" zoomScaleNormal="100" workbookViewId="0">
      <selection activeCell="A22" sqref="A22"/>
    </sheetView>
  </sheetViews>
  <sheetFormatPr defaultRowHeight="15" x14ac:dyDescent="0.25"/>
  <cols>
    <col min="1" max="1" width="11.5703125" customWidth="1"/>
    <col min="2" max="2" width="22.7109375" style="5" customWidth="1"/>
    <col min="4" max="4" width="9" customWidth="1"/>
    <col min="7" max="7" width="7.42578125" customWidth="1"/>
    <col min="8" max="8" width="9.57031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3" max="13" width="10.140625" bestFit="1" customWidth="1"/>
    <col min="14" max="14" width="4.85546875" customWidth="1"/>
  </cols>
  <sheetData>
    <row r="1" spans="1:28" ht="15.75" x14ac:dyDescent="0.25">
      <c r="J1" s="60" t="s">
        <v>0</v>
      </c>
      <c r="K1" s="60"/>
      <c r="L1" s="60"/>
      <c r="M1" s="60"/>
      <c r="N1" s="60"/>
      <c r="O1" s="60"/>
      <c r="P1" s="60"/>
    </row>
    <row r="2" spans="1:28" x14ac:dyDescent="0.25">
      <c r="J2" s="61" t="s">
        <v>40</v>
      </c>
      <c r="K2" s="61"/>
      <c r="L2" s="61"/>
      <c r="M2" s="61"/>
      <c r="N2" s="61"/>
      <c r="O2" s="61"/>
      <c r="P2" s="61"/>
    </row>
    <row r="3" spans="1:28" x14ac:dyDescent="0.25">
      <c r="A3" s="1" t="s">
        <v>1</v>
      </c>
      <c r="K3" s="1" t="s">
        <v>31</v>
      </c>
    </row>
    <row r="4" spans="1:28" x14ac:dyDescent="0.25">
      <c r="A4" s="2" t="s">
        <v>2</v>
      </c>
      <c r="C4" s="22">
        <v>7700</v>
      </c>
      <c r="E4" s="23"/>
      <c r="F4" s="24"/>
      <c r="G4" s="24"/>
      <c r="K4" s="24" t="s">
        <v>2</v>
      </c>
      <c r="O4" s="24">
        <v>900</v>
      </c>
      <c r="P4" s="24">
        <v>950</v>
      </c>
      <c r="Q4" s="24">
        <v>2900</v>
      </c>
      <c r="R4" s="24">
        <v>100</v>
      </c>
      <c r="S4" s="24">
        <v>540</v>
      </c>
      <c r="T4" s="24">
        <v>380</v>
      </c>
      <c r="U4" s="24">
        <v>1455</v>
      </c>
      <c r="V4" s="23"/>
      <c r="W4" s="24">
        <v>380</v>
      </c>
      <c r="X4" s="24">
        <v>250</v>
      </c>
      <c r="Y4" s="24">
        <v>360</v>
      </c>
      <c r="Z4" s="24"/>
    </row>
    <row r="5" spans="1:28" x14ac:dyDescent="0.25">
      <c r="A5" t="s">
        <v>3</v>
      </c>
      <c r="C5" t="s">
        <v>5</v>
      </c>
      <c r="D5" t="s">
        <v>29</v>
      </c>
      <c r="E5" s="3" t="s">
        <v>6</v>
      </c>
      <c r="F5" t="s">
        <v>37</v>
      </c>
      <c r="G5" s="4" t="s">
        <v>8</v>
      </c>
      <c r="H5" t="s">
        <v>9</v>
      </c>
      <c r="I5" t="s">
        <v>10</v>
      </c>
      <c r="K5" t="s">
        <v>3</v>
      </c>
      <c r="L5" t="s">
        <v>4</v>
      </c>
      <c r="M5" s="4" t="s">
        <v>11</v>
      </c>
      <c r="N5" t="s">
        <v>12</v>
      </c>
      <c r="O5" t="s">
        <v>13</v>
      </c>
      <c r="P5" s="4" t="s">
        <v>14</v>
      </c>
      <c r="Q5" t="s">
        <v>24</v>
      </c>
      <c r="R5" t="s">
        <v>38</v>
      </c>
      <c r="S5" t="s">
        <v>15</v>
      </c>
      <c r="T5" s="4" t="s">
        <v>35</v>
      </c>
      <c r="U5" s="4" t="s">
        <v>39</v>
      </c>
      <c r="V5" t="s">
        <v>7</v>
      </c>
      <c r="W5" s="4" t="s">
        <v>30</v>
      </c>
      <c r="X5" s="4" t="s">
        <v>25</v>
      </c>
      <c r="Y5" s="4" t="s">
        <v>36</v>
      </c>
      <c r="Z5" s="4" t="s">
        <v>29</v>
      </c>
      <c r="AA5" t="s">
        <v>6</v>
      </c>
      <c r="AB5" t="s">
        <v>10</v>
      </c>
    </row>
    <row r="6" spans="1:28" x14ac:dyDescent="0.25">
      <c r="A6" s="9">
        <v>44652</v>
      </c>
      <c r="B6" s="10" t="s">
        <v>16</v>
      </c>
      <c r="C6" s="13"/>
      <c r="D6" s="13"/>
      <c r="E6" s="17"/>
      <c r="F6" s="17"/>
      <c r="G6" s="17"/>
      <c r="H6" s="17"/>
      <c r="I6" s="17">
        <v>14608.97</v>
      </c>
      <c r="K6" s="14">
        <v>44685</v>
      </c>
      <c r="L6" s="15" t="s">
        <v>41</v>
      </c>
      <c r="M6" s="18">
        <v>101016</v>
      </c>
      <c r="N6" s="53">
        <v>1</v>
      </c>
      <c r="O6" s="13"/>
      <c r="P6" s="13"/>
      <c r="Q6" s="13"/>
      <c r="R6" s="13"/>
      <c r="S6" s="13">
        <v>39</v>
      </c>
      <c r="T6" s="13"/>
      <c r="U6" s="13"/>
      <c r="V6" s="13"/>
      <c r="W6" s="13"/>
      <c r="X6" s="13"/>
      <c r="Y6" s="13"/>
      <c r="Z6" s="13"/>
      <c r="AA6" s="13"/>
      <c r="AB6" s="13">
        <v>39</v>
      </c>
    </row>
    <row r="7" spans="1:28" x14ac:dyDescent="0.25">
      <c r="A7" s="9">
        <v>44652</v>
      </c>
      <c r="B7" s="12" t="s">
        <v>17</v>
      </c>
      <c r="C7" s="13"/>
      <c r="D7" s="13"/>
      <c r="E7" s="13"/>
      <c r="F7" s="13"/>
      <c r="G7" s="13"/>
      <c r="H7" s="13"/>
      <c r="I7" s="13">
        <v>14528.97</v>
      </c>
      <c r="K7" s="14">
        <v>44685</v>
      </c>
      <c r="L7" s="15" t="s">
        <v>42</v>
      </c>
      <c r="M7" s="15">
        <v>101017</v>
      </c>
      <c r="N7" s="53">
        <v>2</v>
      </c>
      <c r="O7" s="13"/>
      <c r="P7" s="13"/>
      <c r="Q7" s="13"/>
      <c r="R7" s="13"/>
      <c r="S7" s="13"/>
      <c r="T7" s="13"/>
      <c r="U7" s="13">
        <v>24.12</v>
      </c>
      <c r="V7" s="13"/>
      <c r="W7" s="13"/>
      <c r="X7" s="13"/>
      <c r="Y7" s="13"/>
      <c r="Z7" s="13"/>
      <c r="AA7" s="13">
        <v>1.21</v>
      </c>
      <c r="AB7" s="13">
        <v>25.33</v>
      </c>
    </row>
    <row r="8" spans="1:28" x14ac:dyDescent="0.25">
      <c r="A8" s="9">
        <v>44652</v>
      </c>
      <c r="B8" s="12" t="s">
        <v>18</v>
      </c>
      <c r="C8" s="13"/>
      <c r="D8" s="13"/>
      <c r="E8" s="13"/>
      <c r="F8" s="13"/>
      <c r="G8" s="13"/>
      <c r="H8" s="13"/>
      <c r="I8" s="13">
        <v>80</v>
      </c>
      <c r="K8" s="9">
        <v>44692</v>
      </c>
      <c r="L8" s="11" t="s">
        <v>45</v>
      </c>
      <c r="M8" s="11">
        <v>101018</v>
      </c>
      <c r="N8" s="53">
        <v>3</v>
      </c>
      <c r="O8" s="13"/>
      <c r="P8" s="13"/>
      <c r="Q8" s="13"/>
      <c r="R8" s="13"/>
      <c r="S8" s="13"/>
      <c r="T8" s="13">
        <v>160.88</v>
      </c>
      <c r="U8" s="13"/>
      <c r="V8" s="13"/>
      <c r="W8" s="13"/>
      <c r="X8" s="13"/>
      <c r="Y8" s="13"/>
      <c r="Z8" s="13"/>
      <c r="AA8" s="13"/>
      <c r="AB8" s="13">
        <v>160.88</v>
      </c>
    </row>
    <row r="9" spans="1:28" x14ac:dyDescent="0.25">
      <c r="A9" s="9">
        <v>44673</v>
      </c>
      <c r="B9" s="47" t="s">
        <v>5</v>
      </c>
      <c r="C9" s="13">
        <v>3850</v>
      </c>
      <c r="D9" s="11"/>
      <c r="E9" s="13"/>
      <c r="F9" s="13"/>
      <c r="G9" s="13"/>
      <c r="H9" s="13"/>
      <c r="I9" s="13">
        <v>3850</v>
      </c>
      <c r="K9" s="9">
        <v>44685</v>
      </c>
      <c r="L9" s="11" t="s">
        <v>43</v>
      </c>
      <c r="M9" s="11">
        <v>101019</v>
      </c>
      <c r="N9" s="53">
        <v>4</v>
      </c>
      <c r="O9" s="11"/>
      <c r="P9" s="11"/>
      <c r="Q9" s="11"/>
      <c r="R9" s="11"/>
      <c r="S9" s="11"/>
      <c r="T9" s="13"/>
      <c r="U9" s="13">
        <v>59.13</v>
      </c>
      <c r="V9" s="11"/>
      <c r="W9" s="13"/>
      <c r="X9" s="11"/>
      <c r="Y9" s="11"/>
      <c r="Z9" s="11"/>
      <c r="AA9" s="13">
        <v>11.82</v>
      </c>
      <c r="AB9" s="13">
        <v>70.95</v>
      </c>
    </row>
    <row r="10" spans="1:28" x14ac:dyDescent="0.25">
      <c r="A10" s="30">
        <v>44688</v>
      </c>
      <c r="B10" s="31" t="s">
        <v>52</v>
      </c>
      <c r="C10" s="13"/>
      <c r="D10" s="11"/>
      <c r="E10" s="13"/>
      <c r="F10" s="13"/>
      <c r="G10" s="13">
        <v>6</v>
      </c>
      <c r="H10" s="13"/>
      <c r="I10" s="13">
        <v>6</v>
      </c>
      <c r="K10" s="16">
        <v>44685</v>
      </c>
      <c r="L10" s="15" t="s">
        <v>44</v>
      </c>
      <c r="M10" s="15">
        <v>101020</v>
      </c>
      <c r="N10" s="53">
        <v>5</v>
      </c>
      <c r="O10" s="13"/>
      <c r="P10" s="13"/>
      <c r="Q10" s="13"/>
      <c r="R10" s="13"/>
      <c r="S10" s="13"/>
      <c r="T10" s="13"/>
      <c r="U10" s="13"/>
      <c r="V10" s="13"/>
      <c r="W10" s="13">
        <v>40</v>
      </c>
      <c r="X10" s="13"/>
      <c r="Y10" s="13"/>
      <c r="Z10" s="13"/>
      <c r="AA10" s="13"/>
      <c r="AB10" s="13">
        <v>40</v>
      </c>
    </row>
    <row r="11" spans="1:28" x14ac:dyDescent="0.25">
      <c r="A11" s="9">
        <v>44718</v>
      </c>
      <c r="B11" s="12" t="s">
        <v>29</v>
      </c>
      <c r="C11" s="13"/>
      <c r="D11" s="13">
        <v>1.22</v>
      </c>
      <c r="E11" s="13"/>
      <c r="F11" s="13"/>
      <c r="G11" s="13"/>
      <c r="H11" s="13"/>
      <c r="I11" s="13">
        <v>1.22</v>
      </c>
      <c r="K11" s="9">
        <v>44692</v>
      </c>
      <c r="L11" s="11" t="s">
        <v>46</v>
      </c>
      <c r="M11" s="11">
        <v>101021</v>
      </c>
      <c r="N11" s="11">
        <v>6</v>
      </c>
      <c r="O11" s="11">
        <v>1030.82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>
        <v>1030.82</v>
      </c>
    </row>
    <row r="12" spans="1:28" x14ac:dyDescent="0.25">
      <c r="A12" s="9">
        <v>44809</v>
      </c>
      <c r="B12" s="12" t="s">
        <v>29</v>
      </c>
      <c r="C12" s="13"/>
      <c r="D12" s="13">
        <v>3.83</v>
      </c>
      <c r="E12" s="13"/>
      <c r="F12" s="13"/>
      <c r="G12" s="13"/>
      <c r="H12" s="13"/>
      <c r="I12" s="13">
        <v>3.83</v>
      </c>
      <c r="K12" s="57">
        <v>44692</v>
      </c>
      <c r="L12" s="33" t="s">
        <v>47</v>
      </c>
      <c r="M12" s="33">
        <v>101022</v>
      </c>
      <c r="N12" s="54">
        <v>7</v>
      </c>
      <c r="O12" s="58"/>
      <c r="P12" s="58"/>
      <c r="Q12" s="58"/>
      <c r="R12" s="58"/>
      <c r="S12" s="58"/>
      <c r="T12" s="58"/>
      <c r="U12" s="58">
        <v>118.25</v>
      </c>
      <c r="V12" s="58"/>
      <c r="W12" s="58"/>
      <c r="X12" s="58"/>
      <c r="Y12" s="58"/>
      <c r="Z12" s="58"/>
      <c r="AA12" s="58">
        <v>23.65</v>
      </c>
      <c r="AB12" s="34">
        <v>141.9</v>
      </c>
    </row>
    <row r="13" spans="1:28" x14ac:dyDescent="0.25">
      <c r="A13" s="9">
        <v>44827</v>
      </c>
      <c r="B13" s="12" t="s">
        <v>5</v>
      </c>
      <c r="C13" s="13">
        <v>3850</v>
      </c>
      <c r="E13" s="13"/>
      <c r="F13" s="13"/>
      <c r="G13" s="13"/>
      <c r="H13" s="13"/>
      <c r="I13" s="13">
        <v>3850</v>
      </c>
      <c r="K13" s="35">
        <v>44692</v>
      </c>
      <c r="L13" s="11" t="s">
        <v>48</v>
      </c>
      <c r="M13" s="11">
        <v>101023</v>
      </c>
      <c r="N13" s="53">
        <v>8</v>
      </c>
      <c r="O13" s="13"/>
      <c r="P13" s="13"/>
      <c r="Q13" s="13"/>
      <c r="R13" s="13"/>
      <c r="S13" s="13"/>
      <c r="T13" s="13"/>
      <c r="U13" s="13"/>
      <c r="V13" s="13">
        <v>26.8</v>
      </c>
      <c r="W13" s="13"/>
      <c r="X13" s="13"/>
      <c r="Y13" s="13"/>
      <c r="Z13" s="13"/>
      <c r="AA13" s="13">
        <v>5.36</v>
      </c>
      <c r="AB13" s="13">
        <v>32.159999999999997</v>
      </c>
    </row>
    <row r="14" spans="1:28" x14ac:dyDescent="0.25">
      <c r="A14" s="30">
        <v>44847</v>
      </c>
      <c r="B14" s="52" t="s">
        <v>70</v>
      </c>
      <c r="C14" s="20"/>
      <c r="D14" s="20"/>
      <c r="E14" s="20"/>
      <c r="F14" s="20"/>
      <c r="G14" s="20"/>
      <c r="H14" s="20">
        <v>57</v>
      </c>
      <c r="I14" s="20">
        <v>57</v>
      </c>
      <c r="K14" s="9">
        <v>44692</v>
      </c>
      <c r="L14" s="11" t="s">
        <v>49</v>
      </c>
      <c r="M14" s="11">
        <v>101024</v>
      </c>
      <c r="N14" s="53">
        <v>9</v>
      </c>
      <c r="O14" s="13"/>
      <c r="P14" s="13"/>
      <c r="Q14" s="13"/>
      <c r="R14" s="13"/>
      <c r="S14" s="13"/>
      <c r="T14" s="13"/>
      <c r="U14" s="13"/>
      <c r="V14" s="13">
        <v>2150</v>
      </c>
      <c r="W14" s="13"/>
      <c r="X14" s="13"/>
      <c r="Y14" s="13"/>
      <c r="Z14" s="13"/>
      <c r="AA14" s="13"/>
      <c r="AB14" s="13">
        <v>2150</v>
      </c>
    </row>
    <row r="15" spans="1:28" x14ac:dyDescent="0.25">
      <c r="A15" s="9">
        <v>44847</v>
      </c>
      <c r="B15" s="31" t="s">
        <v>69</v>
      </c>
      <c r="C15" s="11"/>
      <c r="D15" s="11"/>
      <c r="E15" s="11"/>
      <c r="F15" s="11"/>
      <c r="G15" s="11"/>
      <c r="H15" s="13">
        <v>57</v>
      </c>
      <c r="I15" s="45">
        <v>57</v>
      </c>
      <c r="K15" s="35">
        <v>44698</v>
      </c>
      <c r="L15" s="11" t="s">
        <v>50</v>
      </c>
      <c r="M15" s="11">
        <v>101025</v>
      </c>
      <c r="N15" s="53">
        <v>10</v>
      </c>
      <c r="O15" s="13"/>
      <c r="P15" s="13">
        <v>492.5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98.5</v>
      </c>
      <c r="AB15" s="13">
        <v>591</v>
      </c>
    </row>
    <row r="16" spans="1:28" x14ac:dyDescent="0.25">
      <c r="A16" s="9">
        <v>44859</v>
      </c>
      <c r="B16" s="31" t="s">
        <v>81</v>
      </c>
      <c r="C16" s="13"/>
      <c r="D16" s="13"/>
      <c r="E16" s="13"/>
      <c r="F16" s="13"/>
      <c r="G16" s="13">
        <v>48</v>
      </c>
      <c r="H16" s="13"/>
      <c r="I16" s="45">
        <v>48</v>
      </c>
      <c r="K16" s="9">
        <v>44698</v>
      </c>
      <c r="L16" s="11" t="s">
        <v>80</v>
      </c>
      <c r="M16" s="46">
        <v>101026</v>
      </c>
      <c r="N16" s="55">
        <v>11</v>
      </c>
      <c r="O16" s="20"/>
      <c r="P16" s="20"/>
      <c r="Q16" s="20"/>
      <c r="R16" s="20"/>
      <c r="S16" s="20"/>
      <c r="T16" s="20"/>
      <c r="U16" s="20">
        <v>23.35</v>
      </c>
      <c r="V16" s="20"/>
      <c r="W16" s="20"/>
      <c r="X16" s="20"/>
      <c r="Y16" s="20"/>
      <c r="Z16" s="20"/>
      <c r="AA16" s="41">
        <v>1.17</v>
      </c>
      <c r="AB16" s="34">
        <v>24.52</v>
      </c>
    </row>
    <row r="17" spans="1:31" x14ac:dyDescent="0.25">
      <c r="A17" s="9">
        <v>44859</v>
      </c>
      <c r="B17" s="12" t="s">
        <v>82</v>
      </c>
      <c r="C17" s="13"/>
      <c r="D17" s="13"/>
      <c r="E17" s="13"/>
      <c r="F17" s="13"/>
      <c r="G17" s="13">
        <v>146</v>
      </c>
      <c r="H17" s="13"/>
      <c r="I17" s="13">
        <v>146</v>
      </c>
      <c r="K17" s="9">
        <v>44708</v>
      </c>
      <c r="L17" s="33" t="s">
        <v>51</v>
      </c>
      <c r="M17" s="46">
        <v>101027</v>
      </c>
      <c r="N17" s="5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110</v>
      </c>
      <c r="Z17" s="13"/>
      <c r="AA17" s="13"/>
      <c r="AB17" s="45">
        <v>110</v>
      </c>
    </row>
    <row r="18" spans="1:31" x14ac:dyDescent="0.25">
      <c r="A18" s="35">
        <v>44862</v>
      </c>
      <c r="B18" s="12" t="s">
        <v>83</v>
      </c>
      <c r="C18" s="13"/>
      <c r="D18" s="13"/>
      <c r="E18" s="13"/>
      <c r="F18" s="13"/>
      <c r="G18" s="13">
        <v>18</v>
      </c>
      <c r="H18" s="11"/>
      <c r="I18" s="13">
        <v>18</v>
      </c>
      <c r="K18" s="9">
        <v>44708</v>
      </c>
      <c r="L18" s="11" t="s">
        <v>74</v>
      </c>
      <c r="M18" s="11">
        <v>101028</v>
      </c>
      <c r="N18" s="53">
        <v>12</v>
      </c>
      <c r="O18" s="13"/>
      <c r="P18" s="13"/>
      <c r="Q18" s="13"/>
      <c r="R18" s="13"/>
      <c r="S18" s="13"/>
      <c r="T18" s="13"/>
      <c r="U18" s="13"/>
      <c r="V18" s="13">
        <v>60</v>
      </c>
      <c r="W18" s="13"/>
      <c r="X18" s="13"/>
      <c r="Y18" s="13"/>
      <c r="Z18" s="13"/>
      <c r="AA18" s="13"/>
      <c r="AB18" s="13">
        <v>60</v>
      </c>
    </row>
    <row r="19" spans="1:31" x14ac:dyDescent="0.25">
      <c r="A19" s="9">
        <v>44872</v>
      </c>
      <c r="B19" s="12" t="s">
        <v>84</v>
      </c>
      <c r="C19" s="13"/>
      <c r="D19" s="13"/>
      <c r="E19" s="13"/>
      <c r="F19" s="13"/>
      <c r="G19" s="13">
        <v>73</v>
      </c>
      <c r="H19" s="11"/>
      <c r="I19" s="13">
        <v>73</v>
      </c>
      <c r="J19" s="11"/>
      <c r="K19" s="9">
        <v>44726</v>
      </c>
      <c r="L19" s="11" t="s">
        <v>53</v>
      </c>
      <c r="M19" s="11">
        <v>101029</v>
      </c>
      <c r="N19" s="53">
        <v>13</v>
      </c>
      <c r="O19" s="13"/>
      <c r="P19" s="13"/>
      <c r="Q19" s="13"/>
      <c r="R19" s="13"/>
      <c r="S19" s="13"/>
      <c r="T19" s="13"/>
      <c r="U19" s="13"/>
      <c r="V19" s="13">
        <v>65</v>
      </c>
      <c r="W19" s="13"/>
      <c r="X19" s="13"/>
      <c r="Y19" s="13"/>
      <c r="Z19" s="13"/>
      <c r="AA19" s="13"/>
      <c r="AB19" s="13">
        <v>65</v>
      </c>
    </row>
    <row r="20" spans="1:31" x14ac:dyDescent="0.25">
      <c r="A20" s="9">
        <v>44851</v>
      </c>
      <c r="B20" s="12" t="s">
        <v>85</v>
      </c>
      <c r="C20" s="13"/>
      <c r="D20" s="13"/>
      <c r="E20" s="13"/>
      <c r="F20" s="13"/>
      <c r="G20" s="13">
        <v>18</v>
      </c>
      <c r="H20" s="11"/>
      <c r="I20" s="13">
        <v>18</v>
      </c>
      <c r="J20" s="11"/>
      <c r="K20" s="9">
        <v>44726</v>
      </c>
      <c r="L20" s="11" t="s">
        <v>54</v>
      </c>
      <c r="M20" s="11">
        <v>101030</v>
      </c>
      <c r="N20" s="53">
        <v>14</v>
      </c>
      <c r="O20" s="13"/>
      <c r="P20" s="13"/>
      <c r="Q20" s="13"/>
      <c r="R20" s="13"/>
      <c r="S20" s="13"/>
      <c r="T20" s="13"/>
      <c r="U20" s="13">
        <v>13.72</v>
      </c>
      <c r="V20" s="13"/>
      <c r="W20" s="13"/>
      <c r="X20" s="13"/>
      <c r="Y20" s="13"/>
      <c r="Z20" s="13"/>
      <c r="AA20" s="13"/>
      <c r="AB20" s="13">
        <v>13.72</v>
      </c>
    </row>
    <row r="21" spans="1:31" x14ac:dyDescent="0.25">
      <c r="A21" s="9">
        <v>44874</v>
      </c>
      <c r="B21" s="12" t="s">
        <v>88</v>
      </c>
      <c r="C21" s="13"/>
      <c r="D21" s="13"/>
      <c r="E21" s="13"/>
      <c r="F21" s="13"/>
      <c r="G21" s="13">
        <v>131</v>
      </c>
      <c r="H21" s="11"/>
      <c r="I21" s="13">
        <v>131</v>
      </c>
      <c r="J21" s="11"/>
      <c r="K21" s="9">
        <v>44726</v>
      </c>
      <c r="L21" s="18" t="s">
        <v>79</v>
      </c>
      <c r="M21" s="11">
        <v>101031</v>
      </c>
      <c r="N21" s="53">
        <v>15</v>
      </c>
      <c r="O21" s="13"/>
      <c r="P21" s="13"/>
      <c r="Q21" s="13"/>
      <c r="R21" s="13"/>
      <c r="S21" s="13"/>
      <c r="T21" s="13"/>
      <c r="U21" s="13">
        <v>24.22</v>
      </c>
      <c r="V21" s="13"/>
      <c r="W21" s="13"/>
      <c r="X21" s="13"/>
      <c r="Y21" s="13"/>
      <c r="Z21" s="13"/>
      <c r="AA21" s="13">
        <v>1.21</v>
      </c>
      <c r="AB21" s="13">
        <v>25.43</v>
      </c>
    </row>
    <row r="22" spans="1:31" x14ac:dyDescent="0.25">
      <c r="A22" s="9"/>
      <c r="B22" s="12"/>
      <c r="C22" s="13"/>
      <c r="D22" s="13"/>
      <c r="E22" s="13"/>
      <c r="F22" s="13"/>
      <c r="G22" s="13"/>
      <c r="H22" s="11"/>
      <c r="I22" s="13"/>
      <c r="J22" s="11"/>
      <c r="K22" s="9">
        <v>44732</v>
      </c>
      <c r="L22" s="11" t="s">
        <v>56</v>
      </c>
      <c r="M22" s="11">
        <v>101032</v>
      </c>
      <c r="N22" s="53">
        <v>16</v>
      </c>
      <c r="O22" s="13"/>
      <c r="P22" s="13"/>
      <c r="Q22" s="13"/>
      <c r="R22" s="13"/>
      <c r="S22" s="13"/>
      <c r="T22" s="13"/>
      <c r="U22" s="13">
        <v>91</v>
      </c>
      <c r="V22" s="13"/>
      <c r="W22" s="13"/>
      <c r="X22" s="13"/>
      <c r="Y22" s="13"/>
      <c r="Z22" s="13"/>
      <c r="AA22" s="13">
        <v>18.2</v>
      </c>
      <c r="AB22" s="13">
        <v>109.2</v>
      </c>
    </row>
    <row r="23" spans="1:31" x14ac:dyDescent="0.25">
      <c r="A23" s="9"/>
      <c r="B23" s="12"/>
      <c r="C23" s="11"/>
      <c r="D23" s="11"/>
      <c r="E23" s="11"/>
      <c r="F23" s="11"/>
      <c r="G23" s="11"/>
      <c r="H23" s="11"/>
      <c r="I23" s="11"/>
      <c r="J23" s="11"/>
      <c r="K23" s="30">
        <v>44734</v>
      </c>
      <c r="L23" s="33" t="s">
        <v>60</v>
      </c>
      <c r="M23" s="33">
        <v>101033</v>
      </c>
      <c r="N23" s="54">
        <v>17</v>
      </c>
      <c r="O23" s="11"/>
      <c r="P23" s="11"/>
      <c r="Q23" s="11"/>
      <c r="R23" s="11"/>
      <c r="S23" s="11"/>
      <c r="T23" s="11"/>
      <c r="U23" s="11"/>
      <c r="V23" s="11">
        <v>95.25</v>
      </c>
      <c r="W23" s="11"/>
      <c r="X23" s="11"/>
      <c r="Y23" s="11"/>
      <c r="Z23" s="11"/>
      <c r="AA23" s="11">
        <v>19.05</v>
      </c>
      <c r="AB23" s="13">
        <v>114.3</v>
      </c>
    </row>
    <row r="24" spans="1:31" x14ac:dyDescent="0.25">
      <c r="A24" s="9"/>
      <c r="B24" s="12"/>
      <c r="C24" s="13"/>
      <c r="D24" s="13"/>
      <c r="E24" s="13"/>
      <c r="F24" s="13"/>
      <c r="G24" s="13"/>
      <c r="I24" s="13"/>
      <c r="J24" s="11"/>
      <c r="K24" s="9">
        <v>44742</v>
      </c>
      <c r="L24" s="11" t="s">
        <v>57</v>
      </c>
      <c r="M24" s="11">
        <v>101034</v>
      </c>
      <c r="N24" s="53">
        <v>18</v>
      </c>
      <c r="O24" s="13"/>
      <c r="P24" s="13"/>
      <c r="Q24" s="13">
        <v>674.25</v>
      </c>
      <c r="R24" s="13"/>
      <c r="S24" s="13"/>
      <c r="T24" s="13"/>
      <c r="U24" s="13"/>
      <c r="V24" s="13"/>
      <c r="W24" s="13">
        <v>125.28</v>
      </c>
      <c r="X24" s="13"/>
      <c r="Y24" s="13"/>
      <c r="Z24" s="13"/>
      <c r="AA24" s="13"/>
      <c r="AB24" s="13">
        <v>799.53</v>
      </c>
    </row>
    <row r="25" spans="1:31" x14ac:dyDescent="0.25">
      <c r="A25" s="9"/>
      <c r="B25" s="12"/>
      <c r="C25" s="13"/>
      <c r="D25" s="13"/>
      <c r="E25" s="13"/>
      <c r="F25" s="13"/>
      <c r="G25" s="13"/>
      <c r="H25" s="13"/>
      <c r="I25" s="11"/>
      <c r="J25" s="11"/>
      <c r="K25" s="30">
        <v>44742</v>
      </c>
      <c r="L25" s="33" t="s">
        <v>58</v>
      </c>
      <c r="M25" s="33">
        <v>101035</v>
      </c>
      <c r="N25" s="54">
        <v>18</v>
      </c>
      <c r="O25" s="13"/>
      <c r="P25" s="13"/>
      <c r="Q25" s="13">
        <v>26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26</v>
      </c>
    </row>
    <row r="26" spans="1:31" x14ac:dyDescent="0.25">
      <c r="A26" s="30"/>
      <c r="B26" s="51"/>
      <c r="C26" s="19"/>
      <c r="D26" s="19"/>
      <c r="E26" s="19"/>
      <c r="F26" s="19"/>
      <c r="G26" s="34"/>
      <c r="I26" s="34"/>
      <c r="J26" s="11"/>
      <c r="K26" s="9">
        <v>44755</v>
      </c>
      <c r="L26" s="18" t="s">
        <v>59</v>
      </c>
      <c r="M26" s="11">
        <v>101037</v>
      </c>
      <c r="N26" s="53">
        <v>19</v>
      </c>
      <c r="O26" s="13"/>
      <c r="P26" s="13"/>
      <c r="Q26" s="13"/>
      <c r="R26" s="13"/>
      <c r="S26" s="13"/>
      <c r="T26" s="13">
        <v>171</v>
      </c>
      <c r="U26" s="13"/>
      <c r="V26" s="13"/>
      <c r="W26" s="13"/>
      <c r="X26" s="13"/>
      <c r="Y26" s="13"/>
      <c r="Z26" s="13"/>
      <c r="AA26" s="13"/>
      <c r="AB26" s="13">
        <v>171</v>
      </c>
    </row>
    <row r="27" spans="1:31" x14ac:dyDescent="0.25">
      <c r="A27" s="9"/>
      <c r="B27" s="12"/>
      <c r="C27" s="11"/>
      <c r="D27" s="11"/>
      <c r="E27" s="11"/>
      <c r="F27" s="11"/>
      <c r="G27" s="11"/>
      <c r="H27" s="11"/>
      <c r="I27" s="11"/>
      <c r="J27" s="11"/>
      <c r="K27" s="9">
        <v>44755</v>
      </c>
      <c r="L27" s="59" t="s">
        <v>62</v>
      </c>
      <c r="M27" s="46">
        <v>101038</v>
      </c>
      <c r="N27" s="55">
        <v>20</v>
      </c>
      <c r="O27" s="11"/>
      <c r="P27" s="11"/>
      <c r="Q27" s="11"/>
      <c r="R27" s="11"/>
      <c r="S27" s="11"/>
      <c r="T27" s="11"/>
      <c r="U27" s="11">
        <v>59.25</v>
      </c>
      <c r="V27" s="11"/>
      <c r="W27" s="11"/>
      <c r="X27" s="11"/>
      <c r="Y27" s="11"/>
      <c r="Z27" s="11"/>
      <c r="AA27" s="11"/>
      <c r="AB27" s="11">
        <v>59.25</v>
      </c>
    </row>
    <row r="28" spans="1:31" x14ac:dyDescent="0.25">
      <c r="A28" s="9"/>
      <c r="B28" s="39"/>
      <c r="C28" s="13"/>
      <c r="D28" s="11"/>
      <c r="E28" s="11"/>
      <c r="F28" s="13"/>
      <c r="G28" s="13"/>
      <c r="H28" s="11"/>
      <c r="I28" s="13"/>
      <c r="J28" s="11"/>
      <c r="K28" s="30">
        <v>44755</v>
      </c>
      <c r="L28" s="33" t="s">
        <v>61</v>
      </c>
      <c r="M28" s="33">
        <v>101040</v>
      </c>
      <c r="N28" s="54">
        <v>21</v>
      </c>
      <c r="O28" s="58"/>
      <c r="P28" s="58">
        <v>481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>
        <v>96.2</v>
      </c>
      <c r="AB28" s="58">
        <v>577.20000000000005</v>
      </c>
    </row>
    <row r="29" spans="1:31" x14ac:dyDescent="0.25">
      <c r="A29" s="13">
        <f>SUM(C29:H29)</f>
        <v>8259.0499999999993</v>
      </c>
      <c r="B29" s="12"/>
      <c r="C29" s="13">
        <f t="shared" ref="C29:I29" si="0">SUM(C9:C27)</f>
        <v>7700</v>
      </c>
      <c r="D29" s="13">
        <f t="shared" si="0"/>
        <v>5.05</v>
      </c>
      <c r="E29" s="13">
        <f t="shared" si="0"/>
        <v>0</v>
      </c>
      <c r="F29" s="13">
        <f t="shared" si="0"/>
        <v>0</v>
      </c>
      <c r="G29" s="13">
        <f t="shared" si="0"/>
        <v>440</v>
      </c>
      <c r="H29" s="13">
        <f t="shared" si="0"/>
        <v>114</v>
      </c>
      <c r="I29" s="13">
        <f t="shared" si="0"/>
        <v>8259.0499999999993</v>
      </c>
      <c r="J29" s="11"/>
      <c r="K29" s="9">
        <v>44755</v>
      </c>
      <c r="L29" s="11" t="s">
        <v>63</v>
      </c>
      <c r="M29" s="11">
        <v>101041</v>
      </c>
      <c r="N29" s="53">
        <v>22</v>
      </c>
      <c r="O29" s="13"/>
      <c r="P29" s="13"/>
      <c r="Q29" s="13"/>
      <c r="R29" s="13"/>
      <c r="S29" s="13"/>
      <c r="T29" s="13">
        <v>40</v>
      </c>
      <c r="U29" s="13"/>
      <c r="V29" s="13"/>
      <c r="W29" s="13"/>
      <c r="X29" s="13"/>
      <c r="Y29" s="13"/>
      <c r="Z29" s="13"/>
      <c r="AA29" s="13"/>
      <c r="AB29" s="13">
        <v>40</v>
      </c>
    </row>
    <row r="30" spans="1:31" x14ac:dyDescent="0.2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9">
        <v>44755</v>
      </c>
      <c r="L30" s="11" t="s">
        <v>78</v>
      </c>
      <c r="M30" s="11">
        <v>101042</v>
      </c>
      <c r="N30" s="11">
        <v>23</v>
      </c>
      <c r="O30" s="13"/>
      <c r="P30" s="13"/>
      <c r="Q30" s="13"/>
      <c r="R30" s="13"/>
      <c r="S30" s="13"/>
      <c r="T30" s="13"/>
      <c r="U30" s="13">
        <v>23.36</v>
      </c>
      <c r="V30" s="13"/>
      <c r="W30" s="13"/>
      <c r="X30" s="13"/>
      <c r="Y30" s="13"/>
      <c r="Z30" s="13"/>
      <c r="AA30" s="13">
        <v>1.17</v>
      </c>
      <c r="AB30" s="13">
        <v>24.53</v>
      </c>
    </row>
    <row r="31" spans="1:31" x14ac:dyDescent="0.25">
      <c r="A31" s="11"/>
      <c r="B31" s="12"/>
      <c r="C31" s="11"/>
      <c r="D31" s="11"/>
      <c r="E31" s="11"/>
      <c r="F31" s="11"/>
      <c r="G31" s="11"/>
      <c r="H31" s="11"/>
      <c r="I31" s="13">
        <f>SUM(I7:I27)</f>
        <v>22868.020000000004</v>
      </c>
      <c r="J31" s="19"/>
      <c r="K31" s="32">
        <v>44775</v>
      </c>
      <c r="L31" s="19" t="s">
        <v>64</v>
      </c>
      <c r="M31" s="19">
        <v>101038</v>
      </c>
      <c r="N31" s="19">
        <v>24</v>
      </c>
      <c r="O31" s="20"/>
      <c r="P31" s="20"/>
      <c r="Q31" s="20"/>
      <c r="R31" s="20"/>
      <c r="S31" s="20"/>
      <c r="T31" s="20"/>
      <c r="U31" s="20">
        <v>4.1500000000000004</v>
      </c>
      <c r="V31" s="20"/>
      <c r="W31" s="20"/>
      <c r="X31" s="20"/>
      <c r="Y31" s="20"/>
      <c r="Z31" s="20"/>
      <c r="AA31" s="20">
        <v>0.83</v>
      </c>
      <c r="AB31" s="20">
        <v>4.9800000000000004</v>
      </c>
    </row>
    <row r="32" spans="1:31" x14ac:dyDescent="0.25">
      <c r="A32" s="37"/>
      <c r="B32" s="12"/>
      <c r="C32" s="11"/>
      <c r="D32" s="26"/>
      <c r="E32" s="11"/>
      <c r="F32" s="13"/>
      <c r="G32" s="11"/>
      <c r="H32" s="11"/>
      <c r="I32" s="13"/>
      <c r="J32" s="11"/>
      <c r="K32" s="9">
        <v>44778</v>
      </c>
      <c r="L32" s="11" t="s">
        <v>50</v>
      </c>
      <c r="M32" s="11">
        <v>101044</v>
      </c>
      <c r="N32" s="11">
        <v>25</v>
      </c>
      <c r="O32" s="13"/>
      <c r="P32" s="13">
        <v>492.5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98.5</v>
      </c>
      <c r="AB32" s="13">
        <v>591</v>
      </c>
      <c r="AC32" s="25"/>
      <c r="AD32" s="25"/>
      <c r="AE32" s="25"/>
    </row>
    <row r="33" spans="1:31" ht="15.75" customHeight="1" x14ac:dyDescent="0.25">
      <c r="A33" s="37"/>
      <c r="B33" s="10"/>
      <c r="C33" s="11"/>
      <c r="D33" s="26"/>
      <c r="E33" s="13"/>
      <c r="F33" s="13"/>
      <c r="G33" s="11"/>
      <c r="H33" s="11"/>
      <c r="I33" s="13"/>
      <c r="J33" s="11"/>
      <c r="K33" s="9">
        <v>44778</v>
      </c>
      <c r="L33" s="11" t="s">
        <v>65</v>
      </c>
      <c r="M33" s="11">
        <v>101045</v>
      </c>
      <c r="N33" s="11">
        <v>26</v>
      </c>
      <c r="O33" s="13"/>
      <c r="P33" s="13"/>
      <c r="Q33" s="13"/>
      <c r="R33" s="13"/>
      <c r="S33" s="13"/>
      <c r="T33" s="13"/>
      <c r="U33" s="13"/>
      <c r="V33" s="13">
        <v>200</v>
      </c>
      <c r="W33" s="13"/>
      <c r="X33" s="13"/>
      <c r="Y33" s="13"/>
      <c r="Z33" s="13"/>
      <c r="AA33" s="13"/>
      <c r="AB33" s="13">
        <v>200</v>
      </c>
      <c r="AC33" s="25"/>
      <c r="AD33" s="25"/>
      <c r="AE33" s="25"/>
    </row>
    <row r="34" spans="1:31" x14ac:dyDescent="0.25">
      <c r="A34" s="37"/>
      <c r="B34" s="6" t="s">
        <v>19</v>
      </c>
      <c r="C34" s="8"/>
      <c r="D34" s="26"/>
      <c r="E34" s="13"/>
      <c r="F34" s="13"/>
      <c r="G34" s="11"/>
      <c r="H34" s="11"/>
      <c r="I34" s="13"/>
      <c r="J34" s="11"/>
      <c r="K34" s="9">
        <v>44791</v>
      </c>
      <c r="L34" s="11" t="s">
        <v>66</v>
      </c>
      <c r="M34" s="11">
        <v>101046</v>
      </c>
      <c r="N34" s="11">
        <v>27</v>
      </c>
      <c r="O34" s="13"/>
      <c r="P34" s="13"/>
      <c r="Q34" s="13"/>
      <c r="R34" s="13"/>
      <c r="S34" s="13"/>
      <c r="T34" s="13"/>
      <c r="U34" s="13"/>
      <c r="V34" s="13">
        <v>34.53</v>
      </c>
      <c r="W34" s="13"/>
      <c r="X34" s="13"/>
      <c r="Y34" s="13"/>
      <c r="Z34" s="13"/>
      <c r="AA34" s="13">
        <v>6.9</v>
      </c>
      <c r="AB34" s="13">
        <v>41.43</v>
      </c>
      <c r="AC34" s="25"/>
      <c r="AD34" s="25"/>
      <c r="AE34" s="25"/>
    </row>
    <row r="35" spans="1:31" x14ac:dyDescent="0.25">
      <c r="A35" s="37"/>
      <c r="B35" s="7" t="s">
        <v>20</v>
      </c>
      <c r="C35" s="21">
        <v>6270.88</v>
      </c>
      <c r="D35" s="48"/>
      <c r="E35" s="11"/>
      <c r="F35" s="11"/>
      <c r="G35" s="11"/>
      <c r="H35" s="11"/>
      <c r="I35" s="49"/>
      <c r="J35" s="11"/>
      <c r="K35" s="9">
        <v>44791</v>
      </c>
      <c r="L35" s="11" t="s">
        <v>77</v>
      </c>
      <c r="M35" s="11">
        <v>101047</v>
      </c>
      <c r="N35" s="11">
        <v>28</v>
      </c>
      <c r="O35" s="13"/>
      <c r="P35" s="13"/>
      <c r="Q35" s="13"/>
      <c r="R35" s="13"/>
      <c r="S35" s="13"/>
      <c r="T35" s="13"/>
      <c r="U35" s="13">
        <v>24.11</v>
      </c>
      <c r="V35" s="13"/>
      <c r="W35" s="13"/>
      <c r="X35" s="13"/>
      <c r="Y35" s="13"/>
      <c r="Z35" s="13"/>
      <c r="AA35" s="13">
        <v>1.21</v>
      </c>
      <c r="AB35" s="13">
        <v>25.32</v>
      </c>
      <c r="AC35" s="25"/>
      <c r="AD35" s="25"/>
      <c r="AE35" s="25"/>
    </row>
    <row r="36" spans="1:31" x14ac:dyDescent="0.25">
      <c r="A36" s="37"/>
      <c r="B36" s="7" t="s">
        <v>21</v>
      </c>
      <c r="C36" s="21">
        <f>F29</f>
        <v>0</v>
      </c>
      <c r="D36" s="26"/>
      <c r="E36" s="11"/>
      <c r="F36" s="13"/>
      <c r="G36" s="13"/>
      <c r="H36" s="13"/>
      <c r="I36" s="13"/>
      <c r="J36" s="11"/>
      <c r="K36" s="30">
        <v>44801</v>
      </c>
      <c r="L36" s="33" t="s">
        <v>41</v>
      </c>
      <c r="M36" s="33">
        <v>101048</v>
      </c>
      <c r="N36" s="11">
        <v>29</v>
      </c>
      <c r="O36" s="13"/>
      <c r="P36" s="13"/>
      <c r="Q36" s="13"/>
      <c r="R36" s="13"/>
      <c r="S36" s="13">
        <v>36</v>
      </c>
      <c r="T36" s="13"/>
      <c r="U36" s="13"/>
      <c r="V36" s="13"/>
      <c r="W36" s="13"/>
      <c r="X36" s="13"/>
      <c r="Y36" s="13"/>
      <c r="Z36" s="13"/>
      <c r="AA36" s="13"/>
      <c r="AB36" s="13">
        <v>36</v>
      </c>
      <c r="AC36" s="25"/>
      <c r="AD36" s="25"/>
      <c r="AE36" s="25"/>
    </row>
    <row r="37" spans="1:31" x14ac:dyDescent="0.25">
      <c r="A37" s="37"/>
      <c r="B37" s="7" t="s">
        <v>23</v>
      </c>
      <c r="C37" s="21">
        <f>V70</f>
        <v>5106.58</v>
      </c>
      <c r="D37" s="26"/>
      <c r="E37" s="13"/>
      <c r="F37" s="11"/>
      <c r="G37" s="11"/>
      <c r="H37" s="13"/>
      <c r="I37" s="13"/>
      <c r="J37" s="11"/>
      <c r="K37" s="9">
        <v>44801</v>
      </c>
      <c r="L37" s="11" t="s">
        <v>67</v>
      </c>
      <c r="M37" s="11">
        <v>101049</v>
      </c>
      <c r="N37" s="11">
        <v>30</v>
      </c>
      <c r="O37" s="13"/>
      <c r="P37" s="13"/>
      <c r="Q37" s="13"/>
      <c r="R37" s="13"/>
      <c r="S37" s="13"/>
      <c r="T37" s="13"/>
      <c r="U37" s="13"/>
      <c r="V37" s="13">
        <v>2340</v>
      </c>
      <c r="W37" s="13"/>
      <c r="X37" s="13"/>
      <c r="Y37" s="13"/>
      <c r="Z37" s="13"/>
      <c r="AA37" s="13"/>
      <c r="AB37" s="13">
        <v>2340</v>
      </c>
      <c r="AC37" s="25"/>
      <c r="AD37" s="25"/>
      <c r="AE37" s="25"/>
    </row>
    <row r="38" spans="1:31" x14ac:dyDescent="0.25">
      <c r="A38" s="9"/>
      <c r="B38" s="27" t="s">
        <v>22</v>
      </c>
      <c r="C38" s="28">
        <f>SUM(C35+C36-C37)</f>
        <v>1164.3000000000002</v>
      </c>
      <c r="D38" s="11"/>
      <c r="E38" s="13"/>
      <c r="F38" s="11"/>
      <c r="G38" s="11"/>
      <c r="H38" s="11"/>
      <c r="I38" s="13"/>
      <c r="J38" s="11"/>
      <c r="K38" s="9">
        <v>44819</v>
      </c>
      <c r="L38" s="11" t="s">
        <v>54</v>
      </c>
      <c r="M38" s="11">
        <v>101050</v>
      </c>
      <c r="N38" s="11">
        <v>31</v>
      </c>
      <c r="O38" s="13"/>
      <c r="P38" s="13"/>
      <c r="Q38" s="13"/>
      <c r="R38" s="13"/>
      <c r="S38" s="13"/>
      <c r="T38" s="13"/>
      <c r="U38" s="13">
        <v>54.56</v>
      </c>
      <c r="V38" s="13"/>
      <c r="W38" s="13"/>
      <c r="X38" s="13"/>
      <c r="Y38" s="13"/>
      <c r="Z38" s="13"/>
      <c r="AA38" s="13"/>
      <c r="AB38" s="13">
        <v>54.56</v>
      </c>
      <c r="AC38" s="25"/>
      <c r="AD38" s="25"/>
      <c r="AE38" s="25"/>
    </row>
    <row r="39" spans="1:31" x14ac:dyDescent="0.25">
      <c r="A39" s="9"/>
      <c r="B39" s="36"/>
      <c r="C39" s="18"/>
      <c r="D39" s="11"/>
      <c r="E39" s="13"/>
      <c r="F39" s="11"/>
      <c r="G39" s="11"/>
      <c r="H39" s="11"/>
      <c r="I39" s="13"/>
      <c r="J39" s="11"/>
      <c r="K39" s="9">
        <v>44819</v>
      </c>
      <c r="L39" s="11" t="s">
        <v>55</v>
      </c>
      <c r="M39" s="11">
        <v>101051</v>
      </c>
      <c r="N39" s="11">
        <v>32</v>
      </c>
      <c r="O39" s="13"/>
      <c r="P39" s="13"/>
      <c r="Q39" s="13"/>
      <c r="R39" s="13"/>
      <c r="S39" s="13"/>
      <c r="T39" s="13"/>
      <c r="U39" s="13">
        <v>24.2</v>
      </c>
      <c r="V39" s="13"/>
      <c r="W39" s="13"/>
      <c r="X39" s="13"/>
      <c r="Y39" s="13"/>
      <c r="Z39" s="13"/>
      <c r="AA39" s="13">
        <v>1.21</v>
      </c>
      <c r="AB39" s="13">
        <v>25.41</v>
      </c>
      <c r="AC39" s="25"/>
      <c r="AD39" s="25"/>
      <c r="AE39" s="25"/>
    </row>
    <row r="40" spans="1:31" x14ac:dyDescent="0.25">
      <c r="A40" s="9"/>
      <c r="B40" s="36"/>
      <c r="C40" s="18"/>
      <c r="D40" s="11"/>
      <c r="E40" s="13"/>
      <c r="F40" s="11"/>
      <c r="G40" s="11"/>
      <c r="H40" s="11"/>
      <c r="I40" s="13"/>
      <c r="J40" s="11"/>
      <c r="K40" s="9">
        <v>44834</v>
      </c>
      <c r="L40" s="11" t="s">
        <v>57</v>
      </c>
      <c r="M40" s="11">
        <v>101052</v>
      </c>
      <c r="N40" s="11">
        <v>33</v>
      </c>
      <c r="O40" s="13"/>
      <c r="P40" s="13"/>
      <c r="Q40" s="13">
        <v>720.05</v>
      </c>
      <c r="R40" s="13"/>
      <c r="S40" s="13"/>
      <c r="T40" s="13"/>
      <c r="U40" s="13"/>
      <c r="V40" s="13"/>
      <c r="W40" s="13">
        <v>84.78</v>
      </c>
      <c r="X40" s="13"/>
      <c r="Y40" s="13"/>
      <c r="Z40" s="13"/>
      <c r="AA40" s="13"/>
      <c r="AB40" s="13">
        <v>804.83</v>
      </c>
      <c r="AC40" s="25"/>
      <c r="AD40" s="25"/>
      <c r="AE40" s="25"/>
    </row>
    <row r="41" spans="1:31" x14ac:dyDescent="0.25">
      <c r="A41" s="9"/>
      <c r="B41" s="36"/>
      <c r="C41" s="18"/>
      <c r="D41" s="11"/>
      <c r="E41" s="13"/>
      <c r="F41" s="11"/>
      <c r="G41" s="11"/>
      <c r="H41" s="11"/>
      <c r="I41" s="13"/>
      <c r="J41" s="11"/>
      <c r="K41" s="9">
        <v>44834</v>
      </c>
      <c r="L41" s="11" t="s">
        <v>68</v>
      </c>
      <c r="M41" s="11">
        <v>101053</v>
      </c>
      <c r="N41" s="11">
        <v>33</v>
      </c>
      <c r="O41" s="13"/>
      <c r="P41" s="13"/>
      <c r="Q41" s="13">
        <v>58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58</v>
      </c>
      <c r="AC41" s="25"/>
      <c r="AD41" s="25"/>
      <c r="AE41" s="25"/>
    </row>
    <row r="42" spans="1:31" x14ac:dyDescent="0.2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9">
        <v>44852</v>
      </c>
      <c r="L42" s="11" t="s">
        <v>71</v>
      </c>
      <c r="M42" s="11">
        <v>101054</v>
      </c>
      <c r="N42" s="11">
        <v>34</v>
      </c>
      <c r="O42" s="13"/>
      <c r="P42" s="13"/>
      <c r="Q42" s="13"/>
      <c r="R42" s="13">
        <v>28</v>
      </c>
      <c r="S42" s="13"/>
      <c r="T42" s="13"/>
      <c r="U42" s="13"/>
      <c r="V42" s="13"/>
      <c r="W42" s="13"/>
      <c r="X42" s="13"/>
      <c r="Y42" s="13"/>
      <c r="Z42" s="13"/>
      <c r="AA42" s="13">
        <v>5.6</v>
      </c>
      <c r="AB42" s="13">
        <v>33.6</v>
      </c>
      <c r="AC42" s="25"/>
      <c r="AD42" s="25"/>
      <c r="AE42" s="25"/>
    </row>
    <row r="43" spans="1:31" x14ac:dyDescent="0.25">
      <c r="A43" s="11"/>
      <c r="B43" s="39" t="s">
        <v>26</v>
      </c>
      <c r="C43" s="38">
        <f>SUM(I29-C29)</f>
        <v>559.04999999999927</v>
      </c>
      <c r="D43" s="11"/>
      <c r="E43" s="11"/>
      <c r="F43" s="11"/>
      <c r="G43" s="11"/>
      <c r="H43" s="11"/>
      <c r="I43" s="11"/>
      <c r="J43" s="11"/>
      <c r="K43" s="9">
        <v>44852</v>
      </c>
      <c r="L43" s="11" t="s">
        <v>72</v>
      </c>
      <c r="M43" s="11">
        <v>101055</v>
      </c>
      <c r="N43" s="11">
        <v>35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100</v>
      </c>
      <c r="Z43" s="13"/>
      <c r="AA43" s="13">
        <v>20</v>
      </c>
      <c r="AB43" s="13">
        <v>120</v>
      </c>
      <c r="AC43" s="25"/>
      <c r="AD43" s="25"/>
      <c r="AE43" s="25"/>
    </row>
    <row r="44" spans="1:31" x14ac:dyDescent="0.25">
      <c r="A44" s="11"/>
      <c r="B44" s="39" t="s">
        <v>28</v>
      </c>
      <c r="C44" s="38">
        <f>SUM(M70-Q70)</f>
        <v>9803.7100000000009</v>
      </c>
      <c r="D44" s="11"/>
      <c r="E44" s="11"/>
      <c r="F44" s="11"/>
      <c r="G44" s="11"/>
      <c r="H44" s="11"/>
      <c r="I44" s="11"/>
      <c r="J44" s="11"/>
      <c r="K44" s="9">
        <v>44852</v>
      </c>
      <c r="L44" s="11" t="s">
        <v>73</v>
      </c>
      <c r="M44" s="11">
        <v>101060</v>
      </c>
      <c r="N44" s="11">
        <v>36</v>
      </c>
      <c r="O44" s="13"/>
      <c r="P44" s="13"/>
      <c r="Q44" s="13"/>
      <c r="R44" s="13"/>
      <c r="S44" s="13"/>
      <c r="T44" s="13"/>
      <c r="U44" s="13"/>
      <c r="V44" s="13">
        <v>135</v>
      </c>
      <c r="W44" s="13"/>
      <c r="X44" s="13"/>
      <c r="Y44" s="13"/>
      <c r="Z44" s="13"/>
      <c r="AA44" s="13">
        <v>27.79</v>
      </c>
      <c r="AB44" s="13">
        <v>166.75</v>
      </c>
      <c r="AC44" s="25"/>
      <c r="AD44" s="25"/>
      <c r="AE44" s="25"/>
    </row>
    <row r="45" spans="1:31" x14ac:dyDescent="0.25">
      <c r="A45" s="11"/>
      <c r="B45" s="39" t="s">
        <v>27</v>
      </c>
      <c r="C45" s="38">
        <f>SUM(I31-M70-C38)</f>
        <v>10421.710000000003</v>
      </c>
      <c r="D45" s="11"/>
      <c r="E45" s="11"/>
      <c r="F45" s="11"/>
      <c r="G45" s="11"/>
      <c r="H45" s="11"/>
      <c r="I45" s="11"/>
      <c r="J45" s="11"/>
      <c r="K45" s="9">
        <v>44852</v>
      </c>
      <c r="L45" s="15" t="s">
        <v>75</v>
      </c>
      <c r="M45" s="11">
        <v>101058</v>
      </c>
      <c r="N45" s="11">
        <v>37</v>
      </c>
      <c r="O45" s="13"/>
      <c r="P45" s="13"/>
      <c r="Q45" s="13"/>
      <c r="R45" s="13"/>
      <c r="S45" s="13"/>
      <c r="T45" s="13"/>
      <c r="U45" s="13">
        <v>118.26</v>
      </c>
      <c r="V45" s="13"/>
      <c r="W45" s="13"/>
      <c r="X45" s="13"/>
      <c r="Y45" s="13"/>
      <c r="Z45" s="13"/>
      <c r="AA45" s="13">
        <v>23.65</v>
      </c>
      <c r="AB45" s="13">
        <v>141.91</v>
      </c>
      <c r="AC45" s="25"/>
      <c r="AD45" s="25"/>
      <c r="AE45" s="25"/>
    </row>
    <row r="46" spans="1:31" x14ac:dyDescent="0.25">
      <c r="A46" s="11"/>
      <c r="B46" s="39"/>
      <c r="C46" s="11"/>
      <c r="D46" s="11"/>
      <c r="E46" s="11"/>
      <c r="F46" s="11"/>
      <c r="G46" s="11"/>
      <c r="H46" s="11"/>
      <c r="I46" s="11"/>
      <c r="J46" s="11"/>
      <c r="K46" s="9">
        <v>44852</v>
      </c>
      <c r="L46" s="11" t="s">
        <v>76</v>
      </c>
      <c r="M46" s="11">
        <v>101059</v>
      </c>
      <c r="N46" s="11">
        <v>38</v>
      </c>
      <c r="O46" s="13"/>
      <c r="P46" s="13"/>
      <c r="Q46" s="13"/>
      <c r="R46" s="13"/>
      <c r="S46" s="13"/>
      <c r="T46" s="13"/>
      <c r="U46" s="13">
        <v>23.33</v>
      </c>
      <c r="V46" s="13"/>
      <c r="W46" s="13"/>
      <c r="X46" s="13"/>
      <c r="Y46" s="13"/>
      <c r="Z46" s="13"/>
      <c r="AA46" s="13">
        <v>1.17</v>
      </c>
      <c r="AB46" s="13">
        <v>24.5</v>
      </c>
      <c r="AC46" s="25"/>
      <c r="AD46" s="25"/>
      <c r="AE46" s="25"/>
    </row>
    <row r="47" spans="1:31" x14ac:dyDescent="0.25">
      <c r="A47" s="11"/>
      <c r="B47" s="39" t="s">
        <v>33</v>
      </c>
      <c r="C47" s="38">
        <f>SUM(I31-M70-C48)</f>
        <v>11506.010000000004</v>
      </c>
      <c r="D47" s="11"/>
      <c r="E47" s="11"/>
      <c r="F47" s="11"/>
      <c r="G47" s="11"/>
      <c r="H47" s="11"/>
      <c r="I47" s="11"/>
      <c r="J47" s="11"/>
      <c r="K47" s="9">
        <v>44874</v>
      </c>
      <c r="L47" s="11" t="s">
        <v>86</v>
      </c>
      <c r="M47" s="11">
        <v>101061</v>
      </c>
      <c r="N47" s="11">
        <v>39</v>
      </c>
      <c r="O47" s="13"/>
      <c r="P47" s="13"/>
      <c r="Q47" s="13"/>
      <c r="R47" s="13"/>
      <c r="S47" s="13"/>
      <c r="T47" s="13"/>
      <c r="U47" s="13">
        <v>59.13</v>
      </c>
      <c r="V47" s="13"/>
      <c r="W47" s="13"/>
      <c r="X47" s="13"/>
      <c r="Y47" s="13"/>
      <c r="Z47" s="13"/>
      <c r="AA47" s="13">
        <v>11.83</v>
      </c>
      <c r="AB47" s="13">
        <v>70.959999999999994</v>
      </c>
      <c r="AC47" s="25"/>
      <c r="AD47" s="25"/>
      <c r="AE47" s="25"/>
    </row>
    <row r="48" spans="1:31" x14ac:dyDescent="0.25">
      <c r="A48" s="11"/>
      <c r="B48" s="39" t="s">
        <v>34</v>
      </c>
      <c r="C48" s="13">
        <v>80</v>
      </c>
      <c r="D48" s="11"/>
      <c r="E48" s="11"/>
      <c r="F48" s="11"/>
      <c r="G48" s="11"/>
      <c r="H48" s="11"/>
      <c r="I48" s="11"/>
      <c r="J48" s="11"/>
      <c r="K48" s="9">
        <v>44874</v>
      </c>
      <c r="L48" s="11" t="s">
        <v>87</v>
      </c>
      <c r="M48" s="11">
        <v>101062</v>
      </c>
      <c r="N48" s="11">
        <v>40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>
        <v>45</v>
      </c>
      <c r="Z48" s="13"/>
      <c r="AA48" s="13"/>
      <c r="AB48" s="13">
        <v>45</v>
      </c>
      <c r="AC48" s="25"/>
      <c r="AD48" s="25"/>
      <c r="AE48" s="25"/>
    </row>
    <row r="49" spans="1:31" x14ac:dyDescent="0.25">
      <c r="A49" s="11"/>
      <c r="B49" s="40" t="s">
        <v>32</v>
      </c>
      <c r="C49" s="41">
        <f>SUM(C47:C48)</f>
        <v>11586.010000000004</v>
      </c>
      <c r="D49" s="11"/>
      <c r="E49" s="11"/>
      <c r="F49" s="11"/>
      <c r="G49" s="11"/>
      <c r="H49" s="11"/>
      <c r="I49" s="11"/>
      <c r="J49" s="11"/>
      <c r="K49" s="9"/>
      <c r="L49" s="11"/>
      <c r="M49" s="11"/>
      <c r="N49" s="11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5"/>
      <c r="AD49" s="25"/>
      <c r="AE49" s="25"/>
    </row>
    <row r="50" spans="1:31" x14ac:dyDescent="0.2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35"/>
      <c r="L50" s="43"/>
      <c r="M50" s="53"/>
      <c r="N50" s="53"/>
      <c r="O50" s="11"/>
      <c r="P50" s="11"/>
      <c r="Q50" s="13"/>
      <c r="R50" s="11"/>
      <c r="S50" s="11"/>
      <c r="T50" s="11"/>
      <c r="U50" s="11"/>
      <c r="V50" s="11"/>
      <c r="W50" s="13"/>
      <c r="X50" s="11"/>
      <c r="Y50" s="11"/>
      <c r="Z50" s="11"/>
      <c r="AA50" s="13"/>
      <c r="AB50" s="13"/>
      <c r="AC50" s="25"/>
      <c r="AD50" s="25"/>
      <c r="AE50" s="25"/>
    </row>
    <row r="51" spans="1:31" x14ac:dyDescent="0.2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9"/>
      <c r="L51" s="11"/>
      <c r="M51" s="11"/>
      <c r="N51" s="11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5"/>
      <c r="AD51" s="25"/>
      <c r="AE51" s="25"/>
    </row>
    <row r="52" spans="1:31" x14ac:dyDescent="0.2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9"/>
      <c r="L52" s="11"/>
      <c r="M52" s="11"/>
      <c r="N52" s="11"/>
      <c r="O52" s="11"/>
      <c r="P52" s="11"/>
      <c r="Q52" s="13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5"/>
      <c r="AD52" s="25"/>
      <c r="AE52" s="25"/>
    </row>
    <row r="53" spans="1:31" x14ac:dyDescent="0.2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9"/>
      <c r="L53" s="11"/>
      <c r="M53" s="11"/>
      <c r="N53" s="11"/>
      <c r="O53" s="11"/>
      <c r="P53" s="11"/>
      <c r="Q53" s="13"/>
      <c r="R53" s="11"/>
      <c r="S53" s="11"/>
      <c r="T53" s="11"/>
      <c r="U53" s="11"/>
      <c r="V53" s="11"/>
      <c r="W53" s="11"/>
      <c r="X53" s="11"/>
      <c r="Y53" s="13"/>
      <c r="Z53" s="11"/>
      <c r="AA53" s="11"/>
      <c r="AB53" s="13"/>
      <c r="AC53" s="25"/>
      <c r="AD53" s="25"/>
      <c r="AE53" s="25"/>
    </row>
    <row r="54" spans="1:31" x14ac:dyDescent="0.2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30"/>
      <c r="L54" s="11"/>
      <c r="M54" s="11"/>
      <c r="N54" s="11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5"/>
      <c r="AD54" s="25"/>
      <c r="AE54" s="25"/>
    </row>
    <row r="55" spans="1:31" x14ac:dyDescent="0.2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9"/>
      <c r="L55" s="15"/>
      <c r="M55" s="11"/>
      <c r="N55" s="1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25"/>
      <c r="AD55" s="25"/>
      <c r="AE55" s="25"/>
    </row>
    <row r="56" spans="1:31" x14ac:dyDescent="0.2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9"/>
      <c r="L56" s="15"/>
      <c r="M56" s="11"/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25"/>
      <c r="AD56" s="25"/>
      <c r="AE56" s="25"/>
    </row>
    <row r="57" spans="1:31" x14ac:dyDescent="0.25">
      <c r="A57" s="42"/>
      <c r="B57" s="43"/>
      <c r="C57" s="50"/>
      <c r="D57" s="11"/>
      <c r="E57" s="11"/>
      <c r="F57" s="11"/>
      <c r="G57" s="11"/>
      <c r="H57" s="11"/>
      <c r="I57" s="11"/>
      <c r="J57" s="11"/>
      <c r="K57" s="9"/>
      <c r="L57" s="11"/>
      <c r="M57" s="11"/>
      <c r="N57" s="11"/>
      <c r="O57" s="13"/>
      <c r="P57" s="13"/>
      <c r="Q57" s="13"/>
      <c r="R57" s="13"/>
      <c r="S57" s="13"/>
      <c r="T57" s="13"/>
      <c r="U57" s="13"/>
      <c r="W57" s="13"/>
      <c r="X57" s="13"/>
      <c r="Y57" s="13"/>
      <c r="Z57" s="13"/>
      <c r="AA57" s="13"/>
      <c r="AB57" s="13"/>
      <c r="AC57" s="25"/>
      <c r="AD57" s="25"/>
      <c r="AE57" s="25"/>
    </row>
    <row r="58" spans="1:31" x14ac:dyDescent="0.25">
      <c r="A58" s="44"/>
      <c r="B58" s="12"/>
      <c r="C58" s="11"/>
      <c r="D58" s="11"/>
      <c r="E58" s="11"/>
      <c r="F58" s="11"/>
      <c r="G58" s="11"/>
      <c r="H58" s="11"/>
      <c r="I58" s="11"/>
      <c r="J58" s="11"/>
      <c r="K58" s="9"/>
      <c r="L58" s="11"/>
      <c r="M58" s="11"/>
      <c r="N58" s="11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25"/>
      <c r="AD58" s="25"/>
      <c r="AE58" s="25"/>
    </row>
    <row r="59" spans="1:31" x14ac:dyDescent="0.2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9"/>
      <c r="L59" s="11"/>
      <c r="M59" s="11"/>
      <c r="N59" s="11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5"/>
      <c r="AD59" s="25"/>
      <c r="AE59" s="25"/>
    </row>
    <row r="60" spans="1:31" x14ac:dyDescent="0.2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9"/>
      <c r="L60" s="11"/>
      <c r="M60" s="11"/>
      <c r="N60" s="11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5"/>
      <c r="AD60" s="25"/>
      <c r="AE60" s="25"/>
    </row>
    <row r="61" spans="1:31" x14ac:dyDescent="0.25">
      <c r="A61" s="18"/>
      <c r="B61" s="12"/>
      <c r="C61" s="11"/>
      <c r="D61" s="11"/>
      <c r="E61" s="11"/>
      <c r="F61" s="11"/>
      <c r="G61" s="11"/>
      <c r="H61" s="11"/>
      <c r="I61" s="11"/>
      <c r="J61" s="11"/>
      <c r="K61" s="9"/>
      <c r="L61" s="11"/>
      <c r="M61" s="11"/>
      <c r="N61" s="1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5"/>
      <c r="AD61" s="25"/>
      <c r="AE61" s="25"/>
    </row>
    <row r="62" spans="1:31" x14ac:dyDescent="0.2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30"/>
      <c r="L62" s="11"/>
      <c r="M62" s="11"/>
      <c r="N62" s="11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56"/>
      <c r="AC62" s="25"/>
      <c r="AD62" s="25"/>
      <c r="AE62" s="25"/>
    </row>
    <row r="63" spans="1:31" x14ac:dyDescent="0.2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9"/>
      <c r="L63" s="11"/>
      <c r="M63" s="11"/>
      <c r="N63" s="11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25"/>
      <c r="AD63" s="25"/>
      <c r="AE63" s="25"/>
    </row>
    <row r="64" spans="1:31" x14ac:dyDescent="0.25">
      <c r="A64" s="11"/>
      <c r="D64" s="11"/>
      <c r="E64" s="11"/>
      <c r="F64" s="11"/>
      <c r="G64" s="11"/>
      <c r="H64" s="11"/>
      <c r="I64" s="11"/>
      <c r="J64" s="11"/>
      <c r="K64" s="9"/>
      <c r="L64" s="11"/>
      <c r="M64" s="11"/>
      <c r="N64" s="11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25"/>
      <c r="AD64" s="25"/>
      <c r="AE64" s="25"/>
    </row>
    <row r="65" spans="1:31" x14ac:dyDescent="0.25">
      <c r="A65" s="11"/>
      <c r="B65" s="39"/>
      <c r="C65" s="13"/>
      <c r="D65" s="11"/>
      <c r="E65" s="11"/>
      <c r="F65" s="11"/>
      <c r="G65" s="11"/>
      <c r="H65" s="11"/>
      <c r="I65" s="11"/>
      <c r="J65" s="11"/>
      <c r="K65" s="9"/>
      <c r="L65" s="11"/>
      <c r="M65" s="11"/>
      <c r="N65" s="11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25"/>
      <c r="AD65" s="25"/>
      <c r="AE65" s="25"/>
    </row>
    <row r="66" spans="1:31" x14ac:dyDescent="0.25">
      <c r="A66" s="11"/>
      <c r="B66" s="39"/>
      <c r="C66" s="13"/>
      <c r="D66" s="11"/>
      <c r="E66" s="11"/>
      <c r="F66" s="11"/>
      <c r="G66" s="11"/>
      <c r="H66" s="11"/>
      <c r="I66" s="11"/>
      <c r="J66" s="11"/>
      <c r="K66" s="9"/>
      <c r="L66" s="11"/>
      <c r="M66" s="11"/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5"/>
      <c r="AD66" s="25"/>
      <c r="AE66" s="25"/>
    </row>
    <row r="67" spans="1:31" x14ac:dyDescent="0.25">
      <c r="A67" s="11"/>
      <c r="B67" s="39"/>
      <c r="C67" s="13"/>
      <c r="D67" s="11"/>
      <c r="E67" s="11"/>
      <c r="F67" s="11"/>
      <c r="G67" s="11"/>
      <c r="H67" s="11"/>
      <c r="I67" s="11"/>
      <c r="J67" s="11"/>
      <c r="K67" s="9"/>
      <c r="L67" s="11"/>
      <c r="M67" s="11"/>
      <c r="N67" s="11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5"/>
      <c r="AD67" s="25"/>
      <c r="AE67" s="25"/>
    </row>
    <row r="68" spans="1:31" x14ac:dyDescent="0.25">
      <c r="A68" s="11"/>
      <c r="B68" s="39"/>
      <c r="C68" s="13"/>
      <c r="D68" s="11"/>
      <c r="E68" s="11"/>
      <c r="F68" s="11"/>
      <c r="G68" s="11"/>
      <c r="H68" s="11"/>
      <c r="I68" s="11"/>
      <c r="J68" s="11"/>
      <c r="K68" s="9"/>
      <c r="L68" s="11"/>
      <c r="M68" s="11"/>
      <c r="N68" s="11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25"/>
      <c r="AD68" s="25"/>
      <c r="AE68" s="25"/>
    </row>
    <row r="69" spans="1:31" x14ac:dyDescent="0.25">
      <c r="A69" s="11"/>
      <c r="B69" s="39"/>
      <c r="C69" s="13"/>
      <c r="D69" s="11"/>
      <c r="E69" s="11"/>
      <c r="F69" s="11"/>
      <c r="G69" s="11"/>
      <c r="H69" s="11"/>
      <c r="I69" s="11"/>
      <c r="J69" s="11"/>
      <c r="K69" s="9"/>
      <c r="L69" s="11"/>
      <c r="M69" s="11"/>
      <c r="N69" s="11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25"/>
      <c r="AD69" s="25"/>
      <c r="AE69" s="25"/>
    </row>
    <row r="70" spans="1:31" x14ac:dyDescent="0.2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3">
        <f>SUM(O70:AA70)</f>
        <v>11282.01</v>
      </c>
      <c r="N70" s="11"/>
      <c r="O70" s="13">
        <f t="shared" ref="O70:AB70" si="1">SUM(O6:O69)</f>
        <v>1030.82</v>
      </c>
      <c r="P70" s="13">
        <f t="shared" si="1"/>
        <v>1466</v>
      </c>
      <c r="Q70" s="13">
        <f t="shared" si="1"/>
        <v>1478.3</v>
      </c>
      <c r="R70" s="13">
        <f t="shared" si="1"/>
        <v>28</v>
      </c>
      <c r="S70" s="13">
        <f t="shared" si="1"/>
        <v>75</v>
      </c>
      <c r="T70" s="13">
        <f t="shared" si="1"/>
        <v>371.88</v>
      </c>
      <c r="U70" s="13">
        <f t="shared" si="1"/>
        <v>744.1400000000001</v>
      </c>
      <c r="V70" s="13">
        <f t="shared" si="1"/>
        <v>5106.58</v>
      </c>
      <c r="W70" s="13">
        <f t="shared" si="1"/>
        <v>250.06</v>
      </c>
      <c r="X70" s="13">
        <f t="shared" si="1"/>
        <v>0</v>
      </c>
      <c r="Y70" s="13">
        <f t="shared" si="1"/>
        <v>255</v>
      </c>
      <c r="Z70" s="13">
        <f t="shared" si="1"/>
        <v>0</v>
      </c>
      <c r="AA70" s="13">
        <f t="shared" si="1"/>
        <v>476.22999999999996</v>
      </c>
      <c r="AB70" s="29">
        <f t="shared" si="1"/>
        <v>11285.97</v>
      </c>
      <c r="AC70" s="25"/>
      <c r="AD70" s="25"/>
      <c r="AE70" s="25"/>
    </row>
    <row r="71" spans="1:31" x14ac:dyDescent="0.25">
      <c r="AC71" s="25"/>
      <c r="AD71" s="25"/>
      <c r="AE71" s="25"/>
    </row>
    <row r="72" spans="1:31" x14ac:dyDescent="0.25">
      <c r="AC72" s="25"/>
      <c r="AD72" s="25"/>
      <c r="AE72" s="25"/>
    </row>
    <row r="73" spans="1:31" x14ac:dyDescent="0.25">
      <c r="AC73" s="25"/>
      <c r="AD73" s="25"/>
      <c r="AE73" s="25"/>
    </row>
    <row r="74" spans="1:31" x14ac:dyDescent="0.25">
      <c r="AC74" s="25"/>
      <c r="AD74" s="25"/>
      <c r="AE74" s="25"/>
    </row>
  </sheetData>
  <dataConsolidate/>
  <mergeCells count="2">
    <mergeCell ref="J1:P1"/>
    <mergeCell ref="J2:P2"/>
  </mergeCells>
  <pageMargins left="0.7" right="0.7" top="0.75" bottom="0.75" header="0.3" footer="0.3"/>
  <pageSetup paperSize="9" scale="47" fitToHeight="0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2022-09-20T08:32:51Z</cp:lastPrinted>
  <dcterms:created xsi:type="dcterms:W3CDTF">2015-04-13T17:58:45Z</dcterms:created>
  <dcterms:modified xsi:type="dcterms:W3CDTF">2022-11-10T10:35:05Z</dcterms:modified>
</cp:coreProperties>
</file>