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Gresham 2021-22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Sheet1!$A$1:$AB$79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29" i="1"/>
  <c r="H29" i="1"/>
  <c r="G29" i="1"/>
  <c r="F29" i="1"/>
  <c r="E29" i="1"/>
  <c r="D29" i="1"/>
  <c r="C29" i="1"/>
  <c r="U75" i="1" l="1"/>
  <c r="S75" i="1" l="1"/>
  <c r="X75" i="1" l="1"/>
  <c r="Y75" i="1"/>
  <c r="Z75" i="1" l="1"/>
  <c r="AB75" i="1" l="1"/>
  <c r="AA75" i="1"/>
  <c r="W75" i="1"/>
  <c r="R75" i="1"/>
  <c r="V75" i="1"/>
  <c r="C37" i="1" s="1"/>
  <c r="T75" i="1"/>
  <c r="Q75" i="1"/>
  <c r="P75" i="1"/>
  <c r="O75" i="1"/>
  <c r="M75" i="1" l="1"/>
  <c r="C44" i="1" l="1"/>
  <c r="C36" i="1"/>
  <c r="C38" i="1"/>
  <c r="A29" i="1"/>
  <c r="C43" i="1"/>
  <c r="C45" i="1"/>
  <c r="C47" i="1"/>
  <c r="C49" i="1" s="1"/>
</calcChain>
</file>

<file path=xl/sharedStrings.xml><?xml version="1.0" encoding="utf-8"?>
<sst xmlns="http://schemas.openxmlformats.org/spreadsheetml/2006/main" count="134" uniqueCount="109">
  <si>
    <t>Gresham Parish Council</t>
  </si>
  <si>
    <t>RECEIPTS</t>
  </si>
  <si>
    <t>Budget</t>
  </si>
  <si>
    <t>Date</t>
  </si>
  <si>
    <t>Item</t>
  </si>
  <si>
    <t>Precept</t>
  </si>
  <si>
    <t>VAT</t>
  </si>
  <si>
    <t>V. Park</t>
  </si>
  <si>
    <t>Allots</t>
  </si>
  <si>
    <t>Misc</t>
  </si>
  <si>
    <t>Total</t>
  </si>
  <si>
    <t>Cheque No</t>
  </si>
  <si>
    <t>Ref</t>
  </si>
  <si>
    <t>Insurance</t>
  </si>
  <si>
    <t>Maint/Dbin</t>
  </si>
  <si>
    <t>Rents</t>
  </si>
  <si>
    <t>Opening balance b/fd</t>
  </si>
  <si>
    <t>PC Business a/c</t>
  </si>
  <si>
    <t>PC Community a/c</t>
  </si>
  <si>
    <t>Village Park</t>
  </si>
  <si>
    <t>Opening Balance</t>
  </si>
  <si>
    <t>Income</t>
  </si>
  <si>
    <t>Current Balance</t>
  </si>
  <si>
    <t>Expenses</t>
  </si>
  <si>
    <t>Clerk Sal</t>
  </si>
  <si>
    <t>Elections</t>
  </si>
  <si>
    <t>Income less Precept</t>
  </si>
  <si>
    <t>Bal less Village Park</t>
  </si>
  <si>
    <t>Expenses less staff</t>
  </si>
  <si>
    <t>Interest</t>
  </si>
  <si>
    <t>Misc/Exs</t>
  </si>
  <si>
    <t>PAYMENTS</t>
  </si>
  <si>
    <t>Total balance</t>
  </si>
  <si>
    <t>Bal in Business A/c</t>
  </si>
  <si>
    <t>Bal in Comm A/c</t>
  </si>
  <si>
    <t>Subs</t>
  </si>
  <si>
    <t>Donations</t>
  </si>
  <si>
    <t>V Park</t>
  </si>
  <si>
    <t>Training</t>
  </si>
  <si>
    <t>P. Field</t>
  </si>
  <si>
    <t>All Glass Holt</t>
  </si>
  <si>
    <t>Came &amp; Co</t>
  </si>
  <si>
    <r>
      <t xml:space="preserve">CGM Group </t>
    </r>
    <r>
      <rPr>
        <i/>
        <sz val="11"/>
        <color theme="1"/>
        <rFont val="Calibri"/>
        <family val="2"/>
        <scheme val="minor"/>
      </rPr>
      <t>Mar/Apl</t>
    </r>
  </si>
  <si>
    <t xml:space="preserve">Nick Hindle </t>
  </si>
  <si>
    <t>NALC</t>
  </si>
  <si>
    <t>EON</t>
  </si>
  <si>
    <t>Friends of All Saints</t>
  </si>
  <si>
    <t>S.W.Witham &amp; Sons</t>
  </si>
  <si>
    <r>
      <t xml:space="preserve">GCM Group </t>
    </r>
    <r>
      <rPr>
        <i/>
        <sz val="11"/>
        <color theme="1"/>
        <rFont val="Calibri"/>
        <family val="2"/>
        <scheme val="minor"/>
      </rPr>
      <t>May</t>
    </r>
  </si>
  <si>
    <r>
      <t xml:space="preserve">Oliver Husar </t>
    </r>
    <r>
      <rPr>
        <i/>
        <sz val="11"/>
        <color theme="1"/>
        <rFont val="Calibri"/>
        <family val="2"/>
        <scheme val="minor"/>
      </rPr>
      <t>tree work</t>
    </r>
  </si>
  <si>
    <t>Clerk sal/exs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</si>
  <si>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</si>
  <si>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t>Russell Harrod</t>
  </si>
  <si>
    <r>
      <t xml:space="preserve">CGM </t>
    </r>
    <r>
      <rPr>
        <i/>
        <sz val="9"/>
        <color theme="1"/>
        <rFont val="Calibri"/>
        <family val="2"/>
        <scheme val="minor"/>
      </rPr>
      <t>June/July</t>
    </r>
  </si>
  <si>
    <t>SLCC</t>
  </si>
  <si>
    <t>Playsafety</t>
  </si>
  <si>
    <t>ICO</t>
  </si>
  <si>
    <t>Clerk seminar cont.</t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</si>
  <si>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</si>
  <si>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r>
      <t xml:space="preserve">Simon Ilsley </t>
    </r>
    <r>
      <rPr>
        <i/>
        <sz val="11"/>
        <color theme="1"/>
        <rFont val="Calibri"/>
        <family val="2"/>
        <scheme val="minor"/>
      </rPr>
      <t>pipe</t>
    </r>
  </si>
  <si>
    <t>Gresham VHA</t>
  </si>
  <si>
    <t>Premier Leisure Stores</t>
  </si>
  <si>
    <t>Baconsthorpe PC</t>
  </si>
  <si>
    <t>Aldborough &amp; T PC</t>
  </si>
  <si>
    <t>Hindringham PC</t>
  </si>
  <si>
    <r>
      <t xml:space="preserve">CGM </t>
    </r>
    <r>
      <rPr>
        <i/>
        <sz val="11"/>
        <color theme="1"/>
        <rFont val="Calibri"/>
        <family val="2"/>
        <scheme val="minor"/>
      </rPr>
      <t>Aug</t>
    </r>
  </si>
  <si>
    <r>
      <t xml:space="preserve">EON </t>
    </r>
    <r>
      <rPr>
        <i/>
        <sz val="11"/>
        <color theme="1"/>
        <rFont val="Calibri"/>
        <family val="2"/>
        <scheme val="minor"/>
      </rPr>
      <t>July</t>
    </r>
  </si>
  <si>
    <r>
      <t xml:space="preserve">EON </t>
    </r>
    <r>
      <rPr>
        <i/>
        <sz val="11"/>
        <color theme="1"/>
        <rFont val="Calibri"/>
        <family val="2"/>
        <scheme val="minor"/>
      </rPr>
      <t>June</t>
    </r>
  </si>
  <si>
    <r>
      <t xml:space="preserve">EON </t>
    </r>
    <r>
      <rPr>
        <i/>
        <sz val="11"/>
        <color theme="1"/>
        <rFont val="Calibri"/>
        <family val="2"/>
        <scheme val="minor"/>
      </rPr>
      <t>May</t>
    </r>
  </si>
  <si>
    <r>
      <t>Uncashed cheque (</t>
    </r>
    <r>
      <rPr>
        <i/>
        <sz val="11"/>
        <color theme="1"/>
        <rFont val="Calibri"/>
        <family val="2"/>
        <scheme val="minor"/>
      </rPr>
      <t>rent)</t>
    </r>
  </si>
  <si>
    <t>2021-2022</t>
  </si>
  <si>
    <t xml:space="preserve">J Lynes </t>
  </si>
  <si>
    <r>
      <t xml:space="preserve">CGM Group </t>
    </r>
    <r>
      <rPr>
        <i/>
        <sz val="11"/>
        <color theme="1"/>
        <rFont val="Calibri"/>
        <family val="2"/>
        <scheme val="minor"/>
      </rPr>
      <t>Sept</t>
    </r>
  </si>
  <si>
    <t>Oliver Husar tree work</t>
  </si>
  <si>
    <t>HMRC income tax</t>
  </si>
  <si>
    <t>East Beckham Produce</t>
  </si>
  <si>
    <r>
      <t xml:space="preserve">NGF Play </t>
    </r>
    <r>
      <rPr>
        <i/>
        <sz val="11"/>
        <color theme="1"/>
        <rFont val="Calibri"/>
        <family val="2"/>
        <scheme val="minor"/>
      </rPr>
      <t>net</t>
    </r>
  </si>
  <si>
    <r>
      <t xml:space="preserve">S.Ilsley </t>
    </r>
    <r>
      <rPr>
        <i/>
        <sz val="11"/>
        <color theme="1"/>
        <rFont val="Calibri"/>
        <family val="2"/>
        <scheme val="minor"/>
      </rPr>
      <t>Park waste</t>
    </r>
  </si>
  <si>
    <t>Donation H. Deegan</t>
  </si>
  <si>
    <t>Gresham PCC</t>
  </si>
  <si>
    <t>Gresham Methodist C.</t>
  </si>
  <si>
    <t>East Anglian Air Amb</t>
  </si>
  <si>
    <t>Playdale</t>
  </si>
  <si>
    <r>
      <t xml:space="preserve">CGM </t>
    </r>
    <r>
      <rPr>
        <i/>
        <sz val="11"/>
        <color theme="1"/>
        <rFont val="Calibri"/>
        <family val="2"/>
        <scheme val="minor"/>
      </rPr>
      <t>October</t>
    </r>
  </si>
  <si>
    <t>E.ON</t>
  </si>
  <si>
    <t>GJL Animal Feeds</t>
  </si>
  <si>
    <r>
      <rPr>
        <sz val="11"/>
        <color theme="1"/>
        <rFont val="Calibri"/>
        <family val="2"/>
        <scheme val="minor"/>
      </rPr>
      <t>S. Hayden</t>
    </r>
    <r>
      <rPr>
        <i/>
        <sz val="11"/>
        <color theme="1"/>
        <rFont val="Calibri"/>
        <family val="2"/>
        <scheme val="minor"/>
      </rPr>
      <t xml:space="preserve"> pegs/ties</t>
    </r>
  </si>
  <si>
    <t>British Legion</t>
  </si>
  <si>
    <t>E.ON Next</t>
  </si>
  <si>
    <t>Allot rent Plot 1E</t>
  </si>
  <si>
    <t>Allot rent Plot 9</t>
  </si>
  <si>
    <t>Allot rent Plot 8</t>
  </si>
  <si>
    <t>Allot rent Plot 10</t>
  </si>
  <si>
    <r>
      <t xml:space="preserve">S. Ilsley </t>
    </r>
    <r>
      <rPr>
        <i/>
        <sz val="11"/>
        <color theme="1"/>
        <rFont val="Calibri"/>
        <family val="2"/>
        <scheme val="minor"/>
      </rPr>
      <t>Thaxters</t>
    </r>
  </si>
  <si>
    <r>
      <t xml:space="preserve">Paul Fleming </t>
    </r>
    <r>
      <rPr>
        <i/>
        <sz val="11"/>
        <color theme="1"/>
        <rFont val="Calibri"/>
        <family val="2"/>
        <scheme val="minor"/>
      </rPr>
      <t>window</t>
    </r>
  </si>
  <si>
    <t>Allot rent Plot 1A</t>
  </si>
  <si>
    <t>Village Hall</t>
  </si>
  <si>
    <t>Anglian Water</t>
  </si>
  <si>
    <t>Playdale Playgrounds</t>
  </si>
  <si>
    <t>Allot.Plot 1D</t>
  </si>
  <si>
    <t>Allot Plot 1F</t>
  </si>
  <si>
    <t xml:space="preserve">EON </t>
  </si>
  <si>
    <t>HMRC</t>
  </si>
  <si>
    <t>N. Walsham Fire</t>
  </si>
  <si>
    <t>EON Next</t>
  </si>
  <si>
    <r>
      <t xml:space="preserve">J. Stibbons </t>
    </r>
    <r>
      <rPr>
        <i/>
        <sz val="11"/>
        <color theme="1"/>
        <rFont val="Calibri"/>
        <family val="2"/>
        <scheme val="minor"/>
      </rPr>
      <t>Audit</t>
    </r>
  </si>
  <si>
    <t>Online Playgrounds</t>
  </si>
  <si>
    <t>Jewson (St Gobain)</t>
  </si>
  <si>
    <r>
      <t xml:space="preserve">CGM </t>
    </r>
    <r>
      <rPr>
        <i/>
        <sz val="11"/>
        <color theme="1"/>
        <rFont val="Calibri"/>
        <family val="2"/>
        <scheme val="minor"/>
      </rPr>
      <t>March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</si>
</sst>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0" fontId="7" fillId="0" borderId="1" xfId="0" applyFont="1" applyBorder="1" applyAlignment="1"/>
    <xf numFmtId="0" fontId="6" fillId="0" borderId="2" xfId="0" applyFont="1" applyBorder="1" applyAlignment="1"/>
    <xf numFmtId="0" fontId="0" fillId="0" borderId="4" xfId="0" applyBorder="1"/>
    <xf numFmtId="15" fontId="0" fillId="0" borderId="7" xfId="0" applyNumberFormat="1" applyBorder="1"/>
    <xf numFmtId="0" fontId="4" fillId="0" borderId="7" xfId="0" applyFont="1" applyBorder="1" applyAlignment="1"/>
    <xf numFmtId="0" fontId="0" fillId="0" borderId="7" xfId="0" applyBorder="1"/>
    <xf numFmtId="0" fontId="0" fillId="0" borderId="7" xfId="0" applyBorder="1" applyAlignment="1"/>
    <xf numFmtId="2" fontId="0" fillId="0" borderId="7" xfId="0" applyNumberFormat="1" applyBorder="1"/>
    <xf numFmtId="15" fontId="0" fillId="0" borderId="7" xfId="0" applyNumberFormat="1" applyFont="1" applyBorder="1" applyAlignment="1">
      <alignment horizontal="right"/>
    </xf>
    <xf numFmtId="0" fontId="0" fillId="0" borderId="7" xfId="0" applyFont="1" applyBorder="1"/>
    <xf numFmtId="15" fontId="0" fillId="0" borderId="7" xfId="0" applyNumberFormat="1" applyFont="1" applyBorder="1"/>
    <xf numFmtId="2" fontId="3" fillId="0" borderId="7" xfId="0" applyNumberFormat="1" applyFont="1" applyBorder="1"/>
    <xf numFmtId="0" fontId="3" fillId="0" borderId="7" xfId="0" applyFont="1" applyBorder="1"/>
    <xf numFmtId="0" fontId="0" fillId="0" borderId="8" xfId="0" applyBorder="1"/>
    <xf numFmtId="2" fontId="0" fillId="0" borderId="8" xfId="0" applyNumberFormat="1" applyBorder="1"/>
    <xf numFmtId="2" fontId="0" fillId="0" borderId="5" xfId="0" applyNumberFormat="1" applyBorder="1"/>
    <xf numFmtId="0" fontId="8" fillId="0" borderId="0" xfId="0" applyFont="1" applyFill="1"/>
    <xf numFmtId="3" fontId="8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10" xfId="0" applyBorder="1"/>
    <xf numFmtId="0" fontId="6" fillId="0" borderId="3" xfId="0" applyFont="1" applyBorder="1" applyAlignment="1"/>
    <xf numFmtId="2" fontId="0" fillId="0" borderId="6" xfId="0" applyNumberFormat="1" applyBorder="1"/>
    <xf numFmtId="2" fontId="0" fillId="0" borderId="9" xfId="0" applyNumberFormat="1" applyBorder="1"/>
    <xf numFmtId="15" fontId="0" fillId="0" borderId="0" xfId="0" applyNumberFormat="1"/>
    <xf numFmtId="0" fontId="0" fillId="0" borderId="7" xfId="0" applyFill="1" applyBorder="1" applyAlignment="1"/>
    <xf numFmtId="15" fontId="0" fillId="0" borderId="8" xfId="0" applyNumberFormat="1" applyBorder="1"/>
    <xf numFmtId="0" fontId="0" fillId="0" borderId="11" xfId="0" applyFill="1" applyBorder="1"/>
    <xf numFmtId="2" fontId="0" fillId="0" borderId="11" xfId="0" applyNumberFormat="1" applyFill="1" applyBorder="1"/>
    <xf numFmtId="15" fontId="0" fillId="0" borderId="7" xfId="0" applyNumberFormat="1" applyBorder="1" applyAlignment="1">
      <alignment horizontal="right"/>
    </xf>
    <xf numFmtId="0" fontId="3" fillId="0" borderId="7" xfId="0" applyFont="1" applyBorder="1" applyAlignment="1"/>
    <xf numFmtId="15" fontId="0" fillId="0" borderId="9" xfId="0" applyNumberFormat="1" applyBorder="1"/>
    <xf numFmtId="2" fontId="4" fillId="0" borderId="7" xfId="0" applyNumberFormat="1" applyFont="1" applyBorder="1"/>
    <xf numFmtId="0" fontId="0" fillId="0" borderId="7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9" fillId="0" borderId="7" xfId="0" applyFont="1" applyBorder="1"/>
    <xf numFmtId="0" fontId="9" fillId="0" borderId="7" xfId="0" applyFont="1" applyBorder="1" applyAlignment="1"/>
    <xf numFmtId="0" fontId="4" fillId="0" borderId="7" xfId="0" applyFont="1" applyBorder="1"/>
    <xf numFmtId="2" fontId="0" fillId="0" borderId="7" xfId="0" applyNumberFormat="1" applyFill="1" applyBorder="1"/>
    <xf numFmtId="0" fontId="0" fillId="0" borderId="7" xfId="0" applyFill="1" applyBorder="1"/>
    <xf numFmtId="0" fontId="0" fillId="0" borderId="0" xfId="0" applyFill="1" applyBorder="1" applyAlignment="1"/>
    <xf numFmtId="4" fontId="0" fillId="0" borderId="10" xfId="0" applyNumberFormat="1" applyBorder="1"/>
    <xf numFmtId="4" fontId="0" fillId="0" borderId="7" xfId="0" applyNumberFormat="1" applyBorder="1"/>
    <xf numFmtId="2" fontId="10" fillId="0" borderId="7" xfId="0" applyNumberFormat="1" applyFont="1" applyBorder="1"/>
    <xf numFmtId="0" fontId="0" fillId="0" borderId="11" xfId="0" applyFill="1" applyBorder="1" applyAlignment="1"/>
    <xf numFmtId="0" fontId="0" fillId="0" borderId="8" xfId="0" applyBorder="1" applyAlignment="1"/>
    <xf numFmtId="0" fontId="0" fillId="0" borderId="7" xfId="0" applyNumberFormat="1" applyBorder="1"/>
    <xf numFmtId="0" fontId="0" fillId="0" borderId="11" xfId="0" applyNumberFormat="1" applyFill="1" applyBorder="1"/>
    <xf numFmtId="0" fontId="0" fillId="0" borderId="7" xfId="0" applyNumberFormat="1" applyFill="1" applyBorder="1"/>
    <xf numFmtId="2" fontId="0" fillId="0" borderId="7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9"/>
  <sheetViews>
    <sheetView tabSelected="1" topLeftCell="H40" zoomScale="82" zoomScaleNormal="82" workbookViewId="0">
      <selection activeCell="U57" sqref="U57"/>
    </sheetView>
  </sheetViews>
  <sheetFormatPr defaultRowHeight="15" x14ac:dyDescent="0.25"/>
  <cols>
    <col min="1" max="1" width="11.5703125" customWidth="1"/>
    <col min="2" max="2" width="22.7109375" style="5" customWidth="1"/>
    <col min="4" max="4" width="9" customWidth="1"/>
    <col min="7" max="7" width="7.42578125" customWidth="1"/>
    <col min="8" max="8" width="9.5703125" customWidth="1"/>
    <col min="9" max="9" width="10.28515625" customWidth="1"/>
    <col min="10" max="10" width="2.28515625" customWidth="1"/>
    <col min="11" max="11" width="12.28515625" customWidth="1"/>
    <col min="12" max="12" width="22.28515625" customWidth="1"/>
    <col min="13" max="13" width="10.140625" bestFit="1" customWidth="1"/>
    <col min="14" max="14" width="4.85546875" customWidth="1"/>
  </cols>
  <sheetData>
    <row r="1" spans="1:28" ht="15.75" x14ac:dyDescent="0.25">
      <c r="J1" s="57" t="s">
        <v>0</v>
      </c>
      <c r="K1" s="57"/>
      <c r="L1" s="57"/>
      <c r="M1" s="57"/>
      <c r="N1" s="57"/>
      <c r="O1" s="57"/>
      <c r="P1" s="57"/>
    </row>
    <row r="2" spans="1:28" x14ac:dyDescent="0.25">
      <c r="J2" s="58" t="s">
        <v>70</v>
      </c>
      <c r="K2" s="58"/>
      <c r="L2" s="58"/>
      <c r="M2" s="58"/>
      <c r="N2" s="58"/>
      <c r="O2" s="58"/>
      <c r="P2" s="58"/>
    </row>
    <row r="3" spans="1:28" x14ac:dyDescent="0.25">
      <c r="A3" s="1" t="s">
        <v>1</v>
      </c>
      <c r="K3" s="1" t="s">
        <v>31</v>
      </c>
    </row>
    <row r="4" spans="1:28" x14ac:dyDescent="0.25">
      <c r="A4" s="2" t="s">
        <v>2</v>
      </c>
      <c r="C4" s="22">
        <v>7500</v>
      </c>
      <c r="E4" s="23"/>
      <c r="F4" s="24"/>
      <c r="G4" s="24">
        <v>449</v>
      </c>
      <c r="K4" s="24" t="s">
        <v>2</v>
      </c>
      <c r="O4" s="24">
        <v>860</v>
      </c>
      <c r="P4" s="24">
        <v>950</v>
      </c>
      <c r="Q4" s="24">
        <v>2530</v>
      </c>
      <c r="R4" s="24">
        <v>100</v>
      </c>
      <c r="S4" s="24">
        <v>530</v>
      </c>
      <c r="T4" s="24">
        <v>350</v>
      </c>
      <c r="U4" s="24">
        <v>1440</v>
      </c>
      <c r="V4" s="23">
        <v>10259</v>
      </c>
      <c r="W4" s="24">
        <v>400</v>
      </c>
      <c r="X4" s="24">
        <v>250</v>
      </c>
      <c r="Y4" s="24">
        <v>450</v>
      </c>
      <c r="Z4" s="24"/>
    </row>
    <row r="5" spans="1:28" x14ac:dyDescent="0.25">
      <c r="A5" t="s">
        <v>3</v>
      </c>
      <c r="C5" t="s">
        <v>5</v>
      </c>
      <c r="D5" t="s">
        <v>29</v>
      </c>
      <c r="E5" s="3" t="s">
        <v>6</v>
      </c>
      <c r="F5" t="s">
        <v>37</v>
      </c>
      <c r="G5" s="4" t="s">
        <v>8</v>
      </c>
      <c r="H5" t="s">
        <v>9</v>
      </c>
      <c r="I5" t="s">
        <v>10</v>
      </c>
      <c r="K5" t="s">
        <v>3</v>
      </c>
      <c r="L5" t="s">
        <v>4</v>
      </c>
      <c r="M5" s="4" t="s">
        <v>11</v>
      </c>
      <c r="N5" t="s">
        <v>12</v>
      </c>
      <c r="O5" t="s">
        <v>13</v>
      </c>
      <c r="P5" s="4" t="s">
        <v>14</v>
      </c>
      <c r="Q5" t="s">
        <v>24</v>
      </c>
      <c r="R5" t="s">
        <v>38</v>
      </c>
      <c r="S5" t="s">
        <v>15</v>
      </c>
      <c r="T5" s="4" t="s">
        <v>35</v>
      </c>
      <c r="U5" s="4" t="s">
        <v>39</v>
      </c>
      <c r="V5" t="s">
        <v>7</v>
      </c>
      <c r="W5" s="4" t="s">
        <v>30</v>
      </c>
      <c r="X5" s="4" t="s">
        <v>25</v>
      </c>
      <c r="Y5" s="4" t="s">
        <v>36</v>
      </c>
      <c r="Z5" s="4" t="s">
        <v>29</v>
      </c>
      <c r="AA5" t="s">
        <v>6</v>
      </c>
      <c r="AB5" t="s">
        <v>10</v>
      </c>
    </row>
    <row r="6" spans="1:28" x14ac:dyDescent="0.25">
      <c r="A6" s="9">
        <v>43922</v>
      </c>
      <c r="B6" s="10" t="s">
        <v>16</v>
      </c>
      <c r="C6" s="13"/>
      <c r="D6" s="13"/>
      <c r="E6" s="17"/>
      <c r="F6" s="17"/>
      <c r="G6" s="17"/>
      <c r="H6" s="17"/>
      <c r="I6" s="17">
        <v>17377.25</v>
      </c>
      <c r="K6" s="14">
        <v>44291</v>
      </c>
      <c r="L6" s="15" t="s">
        <v>40</v>
      </c>
      <c r="M6" s="18">
        <v>100947</v>
      </c>
      <c r="N6" s="53">
        <v>1</v>
      </c>
      <c r="O6" s="13"/>
      <c r="P6" s="13"/>
      <c r="Q6" s="13"/>
      <c r="R6" s="13"/>
      <c r="S6" s="13"/>
      <c r="T6" s="13"/>
      <c r="U6" s="13"/>
      <c r="V6" s="13">
        <v>100</v>
      </c>
      <c r="W6" s="13"/>
      <c r="X6" s="13"/>
      <c r="Y6" s="13"/>
      <c r="Z6" s="13"/>
      <c r="AA6" s="13">
        <v>20</v>
      </c>
      <c r="AB6" s="13">
        <v>120</v>
      </c>
    </row>
    <row r="7" spans="1:28" x14ac:dyDescent="0.25">
      <c r="A7" s="9">
        <v>43922</v>
      </c>
      <c r="B7" s="12" t="s">
        <v>17</v>
      </c>
      <c r="C7" s="13"/>
      <c r="D7" s="13"/>
      <c r="E7" s="13"/>
      <c r="F7" s="13"/>
      <c r="G7" s="13"/>
      <c r="H7" s="13"/>
      <c r="I7" s="13">
        <v>17297.25</v>
      </c>
      <c r="K7" s="14">
        <v>44291</v>
      </c>
      <c r="L7" s="15" t="s">
        <v>41</v>
      </c>
      <c r="M7" s="15">
        <v>100948</v>
      </c>
      <c r="N7" s="53">
        <v>2</v>
      </c>
      <c r="O7" s="13">
        <v>866.99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>
        <v>866.99</v>
      </c>
    </row>
    <row r="8" spans="1:28" x14ac:dyDescent="0.25">
      <c r="A8" s="9">
        <v>43922</v>
      </c>
      <c r="B8" s="12" t="s">
        <v>18</v>
      </c>
      <c r="C8" s="13"/>
      <c r="D8" s="13"/>
      <c r="E8" s="13"/>
      <c r="F8" s="13"/>
      <c r="G8" s="13"/>
      <c r="H8" s="13"/>
      <c r="I8" s="13">
        <v>80</v>
      </c>
      <c r="K8" s="9">
        <v>44291</v>
      </c>
      <c r="L8" s="11" t="s">
        <v>42</v>
      </c>
      <c r="M8" s="11">
        <v>100949</v>
      </c>
      <c r="N8" s="53">
        <v>3</v>
      </c>
      <c r="O8" s="11"/>
      <c r="P8" s="11"/>
      <c r="Q8" s="11"/>
      <c r="R8" s="11"/>
      <c r="S8" s="11"/>
      <c r="T8" s="13"/>
      <c r="U8" s="13">
        <v>220</v>
      </c>
      <c r="V8" s="11"/>
      <c r="W8" s="13"/>
      <c r="X8" s="11"/>
      <c r="Y8" s="11"/>
      <c r="Z8" s="11"/>
      <c r="AA8" s="13">
        <v>44</v>
      </c>
      <c r="AB8" s="13">
        <v>264</v>
      </c>
    </row>
    <row r="9" spans="1:28" x14ac:dyDescent="0.25">
      <c r="A9" s="9">
        <v>44302</v>
      </c>
      <c r="B9" s="47" t="s">
        <v>5</v>
      </c>
      <c r="C9" s="13">
        <v>3750</v>
      </c>
      <c r="D9" s="11"/>
      <c r="E9" s="13"/>
      <c r="F9" s="13"/>
      <c r="G9" s="13"/>
      <c r="H9" s="13"/>
      <c r="I9" s="13">
        <v>3750</v>
      </c>
      <c r="K9" s="16">
        <v>44291</v>
      </c>
      <c r="L9" s="15" t="s">
        <v>43</v>
      </c>
      <c r="M9" s="15">
        <v>100950</v>
      </c>
      <c r="N9" s="53">
        <v>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>
        <v>100</v>
      </c>
      <c r="Z9" s="13"/>
      <c r="AA9" s="13">
        <v>20</v>
      </c>
      <c r="AB9" s="13">
        <v>120</v>
      </c>
    </row>
    <row r="10" spans="1:28" x14ac:dyDescent="0.25">
      <c r="A10" s="30">
        <v>44354</v>
      </c>
      <c r="B10" s="31" t="s">
        <v>29</v>
      </c>
      <c r="C10" s="13"/>
      <c r="D10" s="11">
        <v>0.48</v>
      </c>
      <c r="E10" s="13"/>
      <c r="F10" s="13"/>
      <c r="G10" s="13"/>
      <c r="H10" s="13"/>
      <c r="I10" s="13">
        <v>0.48</v>
      </c>
      <c r="K10" s="9">
        <v>44291</v>
      </c>
      <c r="L10" s="11" t="s">
        <v>44</v>
      </c>
      <c r="M10" s="11">
        <v>100951</v>
      </c>
      <c r="N10" s="53">
        <v>5</v>
      </c>
      <c r="O10" s="13"/>
      <c r="P10" s="13"/>
      <c r="Q10" s="13"/>
      <c r="R10" s="13"/>
      <c r="S10" s="13"/>
      <c r="T10" s="13">
        <v>157.21</v>
      </c>
      <c r="U10" s="13"/>
      <c r="V10" s="13"/>
      <c r="W10" s="13"/>
      <c r="X10" s="13"/>
      <c r="Y10" s="13"/>
      <c r="Z10" s="13"/>
      <c r="AA10" s="13"/>
      <c r="AB10" s="13">
        <v>157.21</v>
      </c>
    </row>
    <row r="11" spans="1:28" x14ac:dyDescent="0.25">
      <c r="A11" s="9">
        <v>44411</v>
      </c>
      <c r="B11" s="12" t="s">
        <v>62</v>
      </c>
      <c r="C11" s="13"/>
      <c r="D11" s="13"/>
      <c r="E11" s="13"/>
      <c r="F11" s="13"/>
      <c r="G11" s="13"/>
      <c r="H11" s="13">
        <v>41.5</v>
      </c>
      <c r="I11" s="13">
        <v>41.5</v>
      </c>
      <c r="K11" s="9">
        <v>44291</v>
      </c>
      <c r="L11" s="11" t="s">
        <v>45</v>
      </c>
      <c r="M11" s="11">
        <v>100952</v>
      </c>
      <c r="N11" s="53">
        <v>6</v>
      </c>
      <c r="O11" s="13"/>
      <c r="P11" s="13"/>
      <c r="Q11" s="13"/>
      <c r="R11" s="13"/>
      <c r="S11" s="13"/>
      <c r="T11" s="13"/>
      <c r="U11" s="13">
        <v>13.44</v>
      </c>
      <c r="V11" s="13"/>
      <c r="W11" s="13"/>
      <c r="X11" s="13"/>
      <c r="Y11" s="13"/>
      <c r="Z11" s="13"/>
      <c r="AA11" s="13">
        <v>0.67</v>
      </c>
      <c r="AB11" s="13">
        <v>14.11</v>
      </c>
    </row>
    <row r="12" spans="1:28" x14ac:dyDescent="0.25">
      <c r="A12" s="9">
        <v>44411</v>
      </c>
      <c r="B12" s="12" t="s">
        <v>63</v>
      </c>
      <c r="C12" s="13"/>
      <c r="D12" s="13"/>
      <c r="E12" s="13"/>
      <c r="F12" s="13"/>
      <c r="G12" s="13"/>
      <c r="H12" s="13">
        <v>41.5</v>
      </c>
      <c r="I12" s="13">
        <v>41.5</v>
      </c>
      <c r="K12" s="35">
        <v>44291</v>
      </c>
      <c r="L12" s="33" t="s">
        <v>46</v>
      </c>
      <c r="M12" s="33">
        <v>100953</v>
      </c>
      <c r="N12" s="5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>
        <v>50</v>
      </c>
      <c r="Z12" s="13"/>
      <c r="AA12" s="13"/>
      <c r="AB12" s="34">
        <v>50</v>
      </c>
    </row>
    <row r="13" spans="1:28" x14ac:dyDescent="0.25">
      <c r="A13" s="9">
        <v>44411</v>
      </c>
      <c r="B13" s="12" t="s">
        <v>64</v>
      </c>
      <c r="C13" s="13"/>
      <c r="E13" s="13"/>
      <c r="F13" s="13"/>
      <c r="G13" s="13"/>
      <c r="H13" s="13">
        <v>42.5</v>
      </c>
      <c r="I13" s="13">
        <v>42.5</v>
      </c>
      <c r="K13" s="35">
        <v>44292</v>
      </c>
      <c r="L13" s="11" t="s">
        <v>47</v>
      </c>
      <c r="M13" s="11">
        <v>100954</v>
      </c>
      <c r="N13" s="53">
        <v>7</v>
      </c>
      <c r="O13" s="13"/>
      <c r="P13" s="13">
        <v>60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>
        <v>12</v>
      </c>
      <c r="AB13" s="13">
        <v>72</v>
      </c>
    </row>
    <row r="14" spans="1:28" x14ac:dyDescent="0.25">
      <c r="A14" s="30">
        <v>44419</v>
      </c>
      <c r="B14" s="52" t="s">
        <v>69</v>
      </c>
      <c r="C14" s="20"/>
      <c r="D14" s="20"/>
      <c r="E14" s="20"/>
      <c r="F14" s="20"/>
      <c r="G14" s="20">
        <v>400</v>
      </c>
      <c r="H14" s="20"/>
      <c r="I14" s="20">
        <v>400</v>
      </c>
      <c r="K14" s="9">
        <v>44329</v>
      </c>
      <c r="L14" s="11" t="s">
        <v>105</v>
      </c>
      <c r="M14" s="11">
        <v>100955</v>
      </c>
      <c r="N14" s="53">
        <v>8</v>
      </c>
      <c r="O14" s="13"/>
      <c r="P14" s="13"/>
      <c r="Q14" s="13"/>
      <c r="R14" s="13"/>
      <c r="S14" s="13"/>
      <c r="T14" s="13"/>
      <c r="U14" s="13"/>
      <c r="V14" s="13"/>
      <c r="W14" s="13">
        <v>40</v>
      </c>
      <c r="X14" s="13"/>
      <c r="Y14" s="13"/>
      <c r="Z14" s="13"/>
      <c r="AA14" s="13"/>
      <c r="AB14" s="13">
        <v>40</v>
      </c>
    </row>
    <row r="15" spans="1:28" x14ac:dyDescent="0.25">
      <c r="A15" s="9">
        <v>44445</v>
      </c>
      <c r="B15" s="31" t="s">
        <v>29</v>
      </c>
      <c r="C15" s="11"/>
      <c r="D15" s="11">
        <v>0.44</v>
      </c>
      <c r="E15" s="11"/>
      <c r="F15" s="11"/>
      <c r="G15" s="11"/>
      <c r="H15" s="13"/>
      <c r="I15" s="45">
        <v>0.44</v>
      </c>
      <c r="K15" s="35">
        <v>44340</v>
      </c>
      <c r="L15" s="11" t="s">
        <v>68</v>
      </c>
      <c r="M15" s="11">
        <v>100956</v>
      </c>
      <c r="N15" s="53">
        <v>9</v>
      </c>
      <c r="O15" s="13"/>
      <c r="P15" s="13"/>
      <c r="Q15" s="13"/>
      <c r="R15" s="13"/>
      <c r="S15" s="13"/>
      <c r="T15" s="13"/>
      <c r="U15" s="13">
        <v>28.32</v>
      </c>
      <c r="V15" s="13"/>
      <c r="W15" s="13"/>
      <c r="X15" s="13"/>
      <c r="Y15" s="13"/>
      <c r="Z15" s="13"/>
      <c r="AA15" s="13">
        <v>1.41</v>
      </c>
      <c r="AB15" s="13">
        <v>29.73</v>
      </c>
    </row>
    <row r="16" spans="1:28" x14ac:dyDescent="0.25">
      <c r="A16" s="9">
        <v>44463</v>
      </c>
      <c r="B16" s="31" t="s">
        <v>5</v>
      </c>
      <c r="C16" s="13">
        <v>3750</v>
      </c>
      <c r="D16" s="13"/>
      <c r="E16" s="13"/>
      <c r="F16" s="13"/>
      <c r="G16" s="13"/>
      <c r="H16" s="13"/>
      <c r="I16" s="45">
        <v>3750</v>
      </c>
      <c r="K16" s="9">
        <v>44349</v>
      </c>
      <c r="L16" s="11" t="s">
        <v>48</v>
      </c>
      <c r="M16" s="46">
        <v>100957</v>
      </c>
      <c r="N16" s="55">
        <v>10</v>
      </c>
      <c r="O16" s="20"/>
      <c r="P16" s="20"/>
      <c r="Q16" s="20"/>
      <c r="R16" s="20"/>
      <c r="S16" s="20"/>
      <c r="T16" s="20"/>
      <c r="U16" s="20">
        <v>110</v>
      </c>
      <c r="V16" s="20"/>
      <c r="W16" s="20"/>
      <c r="X16" s="20"/>
      <c r="Y16" s="20"/>
      <c r="Z16" s="20"/>
      <c r="AA16" s="41">
        <v>22</v>
      </c>
      <c r="AB16" s="34">
        <v>132</v>
      </c>
    </row>
    <row r="17" spans="1:31" x14ac:dyDescent="0.25">
      <c r="A17" s="9">
        <v>44475</v>
      </c>
      <c r="B17" s="12" t="s">
        <v>78</v>
      </c>
      <c r="C17" s="13"/>
      <c r="D17" s="13"/>
      <c r="E17" s="13"/>
      <c r="F17" s="13"/>
      <c r="G17" s="13"/>
      <c r="H17" s="13">
        <v>500</v>
      </c>
      <c r="I17" s="13">
        <v>500</v>
      </c>
      <c r="K17" s="9">
        <v>44358</v>
      </c>
      <c r="L17" s="33" t="s">
        <v>49</v>
      </c>
      <c r="M17" s="46">
        <v>100958</v>
      </c>
      <c r="N17" s="55">
        <v>11</v>
      </c>
      <c r="O17" s="13"/>
      <c r="P17" s="13"/>
      <c r="Q17" s="13"/>
      <c r="R17" s="13"/>
      <c r="S17" s="13"/>
      <c r="T17" s="13"/>
      <c r="U17" s="13"/>
      <c r="V17" s="13">
        <v>950</v>
      </c>
      <c r="W17" s="13"/>
      <c r="X17" s="13"/>
      <c r="Y17" s="13"/>
      <c r="Z17" s="13"/>
      <c r="AA17" s="13"/>
      <c r="AB17" s="45">
        <v>950</v>
      </c>
    </row>
    <row r="18" spans="1:31" x14ac:dyDescent="0.25">
      <c r="A18" s="35">
        <v>44513</v>
      </c>
      <c r="B18" s="12" t="s">
        <v>92</v>
      </c>
      <c r="C18" s="13"/>
      <c r="D18" s="13"/>
      <c r="E18" s="13"/>
      <c r="F18" s="13"/>
      <c r="G18" s="13">
        <v>146</v>
      </c>
      <c r="I18" s="13">
        <v>146</v>
      </c>
      <c r="K18" s="9">
        <v>44377</v>
      </c>
      <c r="L18" s="11" t="s">
        <v>50</v>
      </c>
      <c r="M18" s="11">
        <v>100959</v>
      </c>
      <c r="N18" s="53">
        <v>12</v>
      </c>
      <c r="O18" s="13"/>
      <c r="P18" s="13"/>
      <c r="Q18" s="13">
        <v>603.32000000000005</v>
      </c>
      <c r="R18" s="13"/>
      <c r="S18" s="13"/>
      <c r="T18" s="13"/>
      <c r="U18" s="13"/>
      <c r="V18" s="13"/>
      <c r="W18" s="13">
        <v>63.05</v>
      </c>
      <c r="X18" s="13"/>
      <c r="Y18" s="13"/>
      <c r="Z18" s="13"/>
      <c r="AA18" s="13"/>
      <c r="AB18" s="13">
        <v>666.37</v>
      </c>
    </row>
    <row r="19" spans="1:31" x14ac:dyDescent="0.25">
      <c r="A19" s="9">
        <v>44513</v>
      </c>
      <c r="B19" s="12" t="s">
        <v>90</v>
      </c>
      <c r="C19" s="13"/>
      <c r="D19" s="13"/>
      <c r="E19" s="13"/>
      <c r="F19" s="13"/>
      <c r="G19" s="13">
        <v>131</v>
      </c>
      <c r="I19" s="13">
        <v>131</v>
      </c>
      <c r="J19" s="11"/>
      <c r="K19" s="9">
        <v>44377</v>
      </c>
      <c r="L19" s="11" t="s">
        <v>51</v>
      </c>
      <c r="M19" s="11">
        <v>100960</v>
      </c>
      <c r="N19" s="53">
        <v>12</v>
      </c>
      <c r="O19" s="13"/>
      <c r="P19" s="13"/>
      <c r="Q19" s="13">
        <v>8.1999999999999993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v>8.1999999999999993</v>
      </c>
    </row>
    <row r="20" spans="1:31" x14ac:dyDescent="0.25">
      <c r="A20" s="9">
        <v>44513</v>
      </c>
      <c r="B20" s="12" t="s">
        <v>89</v>
      </c>
      <c r="C20" s="13"/>
      <c r="D20" s="13"/>
      <c r="E20" s="13"/>
      <c r="F20" s="13"/>
      <c r="G20" s="13">
        <v>18</v>
      </c>
      <c r="I20" s="13">
        <v>18</v>
      </c>
      <c r="J20" s="11"/>
      <c r="K20" s="9">
        <v>44372</v>
      </c>
      <c r="L20" s="11" t="s">
        <v>52</v>
      </c>
      <c r="M20" s="11">
        <v>100961</v>
      </c>
      <c r="N20" s="53">
        <v>13</v>
      </c>
      <c r="O20" s="13"/>
      <c r="P20" s="13"/>
      <c r="Q20" s="13"/>
      <c r="R20" s="13"/>
      <c r="S20" s="13"/>
      <c r="T20" s="13"/>
      <c r="U20" s="13"/>
      <c r="V20" s="13">
        <v>102</v>
      </c>
      <c r="W20" s="13"/>
      <c r="X20" s="13"/>
      <c r="Y20" s="13"/>
      <c r="Z20" s="13"/>
      <c r="AA20" s="13">
        <v>20.399999999999999</v>
      </c>
      <c r="AB20" s="13">
        <v>122.4</v>
      </c>
    </row>
    <row r="21" spans="1:31" x14ac:dyDescent="0.25">
      <c r="A21" s="9">
        <v>44513</v>
      </c>
      <c r="B21" s="12" t="s">
        <v>91</v>
      </c>
      <c r="C21" s="13"/>
      <c r="D21" s="13"/>
      <c r="E21" s="13"/>
      <c r="F21" s="13"/>
      <c r="G21" s="13">
        <v>73</v>
      </c>
      <c r="I21" s="13">
        <v>73</v>
      </c>
      <c r="J21" s="11"/>
      <c r="K21" s="9">
        <v>44391</v>
      </c>
      <c r="L21" s="18" t="s">
        <v>53</v>
      </c>
      <c r="M21" s="11">
        <v>100962</v>
      </c>
      <c r="N21" s="53">
        <v>14</v>
      </c>
      <c r="O21" s="13"/>
      <c r="P21" s="13"/>
      <c r="Q21" s="13"/>
      <c r="R21" s="13"/>
      <c r="S21" s="13"/>
      <c r="T21" s="13"/>
      <c r="U21" s="13">
        <v>165</v>
      </c>
      <c r="V21" s="13"/>
      <c r="W21" s="13"/>
      <c r="X21" s="13"/>
      <c r="Y21" s="13"/>
      <c r="Z21" s="13"/>
      <c r="AA21" s="13">
        <v>33</v>
      </c>
      <c r="AB21" s="13">
        <v>198</v>
      </c>
    </row>
    <row r="22" spans="1:31" x14ac:dyDescent="0.25">
      <c r="A22" s="9">
        <v>44528</v>
      </c>
      <c r="B22" s="12" t="s">
        <v>95</v>
      </c>
      <c r="C22" s="13"/>
      <c r="D22" s="13"/>
      <c r="E22" s="13"/>
      <c r="F22" s="13"/>
      <c r="G22" s="13">
        <v>30</v>
      </c>
      <c r="I22" s="13">
        <v>30</v>
      </c>
      <c r="J22" s="11"/>
      <c r="K22" s="9">
        <v>44391</v>
      </c>
      <c r="L22" s="11" t="s">
        <v>54</v>
      </c>
      <c r="M22" s="11">
        <v>100963</v>
      </c>
      <c r="N22" s="53">
        <v>15</v>
      </c>
      <c r="O22" s="13"/>
      <c r="P22" s="13"/>
      <c r="Q22" s="13"/>
      <c r="R22" s="13"/>
      <c r="S22" s="13"/>
      <c r="T22" s="13">
        <v>166</v>
      </c>
      <c r="U22" s="13"/>
      <c r="V22" s="13"/>
      <c r="W22" s="13"/>
      <c r="X22" s="13"/>
      <c r="Y22" s="13"/>
      <c r="Z22" s="13"/>
      <c r="AA22" s="13"/>
      <c r="AB22" s="13">
        <v>166</v>
      </c>
    </row>
    <row r="23" spans="1:31" x14ac:dyDescent="0.25">
      <c r="A23" s="9">
        <v>44536</v>
      </c>
      <c r="B23" s="12" t="s">
        <v>29</v>
      </c>
      <c r="C23" s="11"/>
      <c r="D23" s="11">
        <v>0.43</v>
      </c>
      <c r="E23" s="11"/>
      <c r="F23" s="11"/>
      <c r="G23" s="11"/>
      <c r="H23" s="11"/>
      <c r="I23" s="11">
        <v>0.43</v>
      </c>
      <c r="J23" s="11"/>
      <c r="K23" s="9">
        <v>44391</v>
      </c>
      <c r="L23" s="11" t="s">
        <v>55</v>
      </c>
      <c r="M23" s="11">
        <v>100964</v>
      </c>
      <c r="N23" s="53">
        <v>16</v>
      </c>
      <c r="O23" s="13"/>
      <c r="P23" s="13"/>
      <c r="Q23" s="13"/>
      <c r="R23" s="13"/>
      <c r="S23" s="13"/>
      <c r="T23" s="13"/>
      <c r="U23" s="13">
        <v>89.5</v>
      </c>
      <c r="V23" s="13"/>
      <c r="W23" s="13"/>
      <c r="X23" s="13"/>
      <c r="Y23" s="13"/>
      <c r="Z23" s="13"/>
      <c r="AA23" s="13">
        <v>17.899999999999999</v>
      </c>
      <c r="AB23" s="13">
        <v>107.4</v>
      </c>
    </row>
    <row r="24" spans="1:31" x14ac:dyDescent="0.25">
      <c r="A24" s="9">
        <v>44550</v>
      </c>
      <c r="B24" s="12" t="s">
        <v>99</v>
      </c>
      <c r="C24" s="13"/>
      <c r="D24" s="13"/>
      <c r="E24" s="13"/>
      <c r="F24" s="13"/>
      <c r="G24" s="13">
        <v>18.5</v>
      </c>
      <c r="I24" s="13">
        <v>18.5</v>
      </c>
      <c r="J24" s="11"/>
      <c r="K24" s="30">
        <v>44391</v>
      </c>
      <c r="L24" s="33" t="s">
        <v>56</v>
      </c>
      <c r="M24" s="33">
        <v>100965</v>
      </c>
      <c r="N24" s="54">
        <v>17</v>
      </c>
      <c r="O24" s="13"/>
      <c r="P24" s="13"/>
      <c r="Q24" s="13"/>
      <c r="R24" s="13"/>
      <c r="S24" s="13"/>
      <c r="T24" s="13">
        <v>40</v>
      </c>
      <c r="U24" s="13"/>
      <c r="V24" s="13"/>
      <c r="W24" s="13"/>
      <c r="X24" s="13"/>
      <c r="Y24" s="13"/>
      <c r="Z24" s="13"/>
      <c r="AA24" s="13"/>
      <c r="AB24" s="13">
        <v>40</v>
      </c>
    </row>
    <row r="25" spans="1:31" x14ac:dyDescent="0.25">
      <c r="A25" s="9">
        <v>44566</v>
      </c>
      <c r="B25" s="12" t="s">
        <v>102</v>
      </c>
      <c r="C25" s="13"/>
      <c r="D25" s="13"/>
      <c r="E25" s="13">
        <v>624.28</v>
      </c>
      <c r="F25" s="13"/>
      <c r="G25" s="13"/>
      <c r="H25" s="13"/>
      <c r="I25" s="11">
        <v>624.28</v>
      </c>
      <c r="J25" s="11"/>
      <c r="K25" s="9">
        <v>44391</v>
      </c>
      <c r="L25" s="11" t="s">
        <v>57</v>
      </c>
      <c r="M25" s="11">
        <v>100966</v>
      </c>
      <c r="N25" s="53">
        <v>18</v>
      </c>
      <c r="O25" s="13"/>
      <c r="P25" s="13"/>
      <c r="Q25" s="13"/>
      <c r="R25" s="13">
        <v>12</v>
      </c>
      <c r="S25" s="13"/>
      <c r="T25" s="13"/>
      <c r="U25" s="13"/>
      <c r="V25" s="13"/>
      <c r="W25" s="13"/>
      <c r="X25" s="13"/>
      <c r="Y25" s="13"/>
      <c r="Z25" s="13"/>
      <c r="AA25" s="13"/>
      <c r="AB25" s="13">
        <v>12</v>
      </c>
    </row>
    <row r="26" spans="1:31" x14ac:dyDescent="0.25">
      <c r="A26" s="30">
        <v>44586</v>
      </c>
      <c r="B26" s="51" t="s">
        <v>100</v>
      </c>
      <c r="C26" s="19"/>
      <c r="D26" s="19"/>
      <c r="E26" s="19"/>
      <c r="F26" s="19"/>
      <c r="G26" s="34">
        <v>18</v>
      </c>
      <c r="I26" s="34">
        <v>18</v>
      </c>
      <c r="J26" s="11"/>
      <c r="K26" s="35">
        <v>44399</v>
      </c>
      <c r="L26" s="11" t="s">
        <v>52</v>
      </c>
      <c r="M26" s="11">
        <v>100967</v>
      </c>
      <c r="N26" s="53">
        <v>19</v>
      </c>
      <c r="O26" s="13"/>
      <c r="P26" s="13"/>
      <c r="Q26" s="13"/>
      <c r="R26" s="13"/>
      <c r="S26" s="13"/>
      <c r="T26" s="13"/>
      <c r="U26" s="13"/>
      <c r="V26" s="13">
        <v>425</v>
      </c>
      <c r="W26" s="13"/>
      <c r="X26" s="13"/>
      <c r="Y26" s="13"/>
      <c r="Z26" s="13"/>
      <c r="AA26" s="13">
        <v>85</v>
      </c>
      <c r="AB26" s="13">
        <v>510</v>
      </c>
    </row>
    <row r="27" spans="1:31" x14ac:dyDescent="0.25">
      <c r="A27" s="9">
        <v>44627</v>
      </c>
      <c r="B27" s="12" t="s">
        <v>29</v>
      </c>
      <c r="C27" s="11"/>
      <c r="D27" s="11">
        <v>0.42</v>
      </c>
      <c r="E27" s="11"/>
      <c r="F27" s="11"/>
      <c r="G27" s="11"/>
      <c r="H27" s="11"/>
      <c r="I27" s="11">
        <v>0.42</v>
      </c>
      <c r="J27" s="11"/>
      <c r="K27" s="30">
        <v>44399</v>
      </c>
      <c r="L27" s="33" t="s">
        <v>59</v>
      </c>
      <c r="M27" s="33">
        <v>100968</v>
      </c>
      <c r="N27" s="54">
        <v>20</v>
      </c>
      <c r="O27" s="11"/>
      <c r="P27" s="11"/>
      <c r="Q27" s="11"/>
      <c r="R27" s="11"/>
      <c r="S27" s="11"/>
      <c r="T27" s="11"/>
      <c r="U27" s="11"/>
      <c r="V27" s="13">
        <v>66</v>
      </c>
      <c r="W27" s="13"/>
      <c r="X27" s="13"/>
      <c r="Y27" s="13"/>
      <c r="Z27" s="13"/>
      <c r="AA27" s="13">
        <v>13.2</v>
      </c>
      <c r="AB27" s="13">
        <v>79.2</v>
      </c>
    </row>
    <row r="28" spans="1:31" x14ac:dyDescent="0.25">
      <c r="A28" s="9"/>
      <c r="B28" s="39"/>
      <c r="C28" s="13"/>
      <c r="D28" s="11"/>
      <c r="E28" s="11"/>
      <c r="F28" s="13"/>
      <c r="G28" s="13"/>
      <c r="H28" s="11"/>
      <c r="I28" s="13"/>
      <c r="J28" s="11"/>
      <c r="K28" s="9">
        <v>44399</v>
      </c>
      <c r="L28" s="11" t="s">
        <v>67</v>
      </c>
      <c r="M28" s="11">
        <v>100969</v>
      </c>
      <c r="N28" s="53">
        <v>21</v>
      </c>
      <c r="O28" s="13"/>
      <c r="P28" s="13"/>
      <c r="Q28" s="13"/>
      <c r="R28" s="13"/>
      <c r="S28" s="13"/>
      <c r="T28" s="13"/>
      <c r="U28" s="13">
        <v>8.15</v>
      </c>
      <c r="V28" s="13"/>
      <c r="W28" s="13"/>
      <c r="X28" s="13"/>
      <c r="Y28" s="13"/>
      <c r="Z28" s="13"/>
      <c r="AA28" s="13">
        <v>0.41</v>
      </c>
      <c r="AB28" s="13">
        <v>8.56</v>
      </c>
    </row>
    <row r="29" spans="1:31" x14ac:dyDescent="0.25">
      <c r="A29" s="13">
        <f>SUM(C29:H29)</f>
        <v>9586.0499999999993</v>
      </c>
      <c r="B29" s="12"/>
      <c r="C29" s="13">
        <f t="shared" ref="C29:I29" si="0">SUM(C9:C27)</f>
        <v>7500</v>
      </c>
      <c r="D29" s="13">
        <f t="shared" si="0"/>
        <v>1.7699999999999998</v>
      </c>
      <c r="E29" s="13">
        <f t="shared" si="0"/>
        <v>624.28</v>
      </c>
      <c r="F29" s="13">
        <f t="shared" si="0"/>
        <v>0</v>
      </c>
      <c r="G29" s="13">
        <f t="shared" si="0"/>
        <v>834.5</v>
      </c>
      <c r="H29" s="13">
        <f t="shared" si="0"/>
        <v>625.5</v>
      </c>
      <c r="I29" s="13">
        <f t="shared" si="0"/>
        <v>9586.0499999999993</v>
      </c>
      <c r="J29" s="11"/>
      <c r="K29" s="9">
        <v>44399</v>
      </c>
      <c r="L29" s="11" t="s">
        <v>58</v>
      </c>
      <c r="M29" s="11">
        <v>100970</v>
      </c>
      <c r="N29" s="53">
        <v>22</v>
      </c>
      <c r="O29" s="13"/>
      <c r="P29" s="13">
        <v>455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v>91</v>
      </c>
      <c r="AB29" s="13">
        <v>546</v>
      </c>
    </row>
    <row r="30" spans="1:31" x14ac:dyDescent="0.25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9">
        <v>44407</v>
      </c>
      <c r="L30" s="11" t="s">
        <v>61</v>
      </c>
      <c r="M30" s="11">
        <v>100971</v>
      </c>
      <c r="N30" s="11">
        <v>23</v>
      </c>
      <c r="O30" s="13"/>
      <c r="P30" s="13"/>
      <c r="Q30" s="13"/>
      <c r="R30" s="13"/>
      <c r="S30" s="13"/>
      <c r="T30" s="13"/>
      <c r="U30" s="13"/>
      <c r="V30" s="13">
        <v>495.83</v>
      </c>
      <c r="W30" s="13"/>
      <c r="X30" s="13"/>
      <c r="Y30" s="13"/>
      <c r="Z30" s="13"/>
      <c r="AA30" s="13">
        <v>99.17</v>
      </c>
      <c r="AB30" s="13">
        <v>595</v>
      </c>
    </row>
    <row r="31" spans="1:31" x14ac:dyDescent="0.25">
      <c r="A31" s="11"/>
      <c r="B31" s="12"/>
      <c r="C31" s="11"/>
      <c r="D31" s="11"/>
      <c r="E31" s="11"/>
      <c r="F31" s="11"/>
      <c r="G31" s="11"/>
      <c r="H31" s="11"/>
      <c r="I31" s="13">
        <f>SUM(I7:I27)</f>
        <v>26963.299999999996</v>
      </c>
      <c r="J31" s="19"/>
      <c r="K31" s="32">
        <v>44407</v>
      </c>
      <c r="L31" s="19" t="s">
        <v>60</v>
      </c>
      <c r="M31" s="19">
        <v>100972</v>
      </c>
      <c r="N31" s="19">
        <v>24</v>
      </c>
      <c r="O31" s="20"/>
      <c r="P31" s="20"/>
      <c r="Q31" s="20"/>
      <c r="R31" s="20"/>
      <c r="S31" s="20">
        <v>19.5</v>
      </c>
      <c r="T31" s="20"/>
      <c r="U31" s="20"/>
      <c r="V31" s="20"/>
      <c r="W31" s="20"/>
      <c r="X31" s="20"/>
      <c r="Y31" s="20"/>
      <c r="Z31" s="20"/>
      <c r="AA31" s="20"/>
      <c r="AB31" s="20">
        <v>19.5</v>
      </c>
    </row>
    <row r="32" spans="1:31" x14ac:dyDescent="0.25">
      <c r="A32" s="37"/>
      <c r="B32" s="12"/>
      <c r="C32" s="11"/>
      <c r="D32" s="26"/>
      <c r="E32" s="11"/>
      <c r="F32" s="13"/>
      <c r="G32" s="11"/>
      <c r="H32" s="11"/>
      <c r="I32" s="13"/>
      <c r="J32" s="11"/>
      <c r="K32" s="9">
        <v>44427</v>
      </c>
      <c r="L32" s="11" t="s">
        <v>65</v>
      </c>
      <c r="M32" s="11">
        <v>100973</v>
      </c>
      <c r="N32" s="11">
        <v>25</v>
      </c>
      <c r="O32" s="13"/>
      <c r="P32" s="13"/>
      <c r="Q32" s="13"/>
      <c r="R32" s="13"/>
      <c r="S32" s="13"/>
      <c r="T32" s="13"/>
      <c r="U32" s="13">
        <v>110</v>
      </c>
      <c r="V32" s="13"/>
      <c r="W32" s="13"/>
      <c r="X32" s="13"/>
      <c r="Y32" s="13"/>
      <c r="Z32" s="13"/>
      <c r="AA32" s="13">
        <v>22</v>
      </c>
      <c r="AB32" s="13">
        <v>132</v>
      </c>
      <c r="AC32" s="25"/>
      <c r="AD32" s="25"/>
      <c r="AE32" s="25"/>
    </row>
    <row r="33" spans="1:31" ht="15.75" customHeight="1" x14ac:dyDescent="0.25">
      <c r="A33" s="37"/>
      <c r="B33" s="10"/>
      <c r="C33" s="11"/>
      <c r="D33" s="26"/>
      <c r="E33" s="13"/>
      <c r="F33" s="13"/>
      <c r="G33" s="11"/>
      <c r="H33" s="11"/>
      <c r="I33" s="13"/>
      <c r="J33" s="11"/>
      <c r="K33" s="9">
        <v>44427</v>
      </c>
      <c r="L33" s="11" t="s">
        <v>66</v>
      </c>
      <c r="M33" s="11">
        <v>100974</v>
      </c>
      <c r="N33" s="11">
        <v>26</v>
      </c>
      <c r="O33" s="13"/>
      <c r="P33" s="13"/>
      <c r="Q33" s="13"/>
      <c r="R33" s="13"/>
      <c r="S33" s="13"/>
      <c r="T33" s="13"/>
      <c r="U33" s="13">
        <v>11.96</v>
      </c>
      <c r="V33" s="13"/>
      <c r="W33" s="13"/>
      <c r="X33" s="13"/>
      <c r="Y33" s="13"/>
      <c r="Z33" s="13"/>
      <c r="AA33" s="13">
        <v>0.6</v>
      </c>
      <c r="AB33" s="13">
        <v>12.56</v>
      </c>
      <c r="AC33" s="25"/>
      <c r="AD33" s="25"/>
      <c r="AE33" s="25"/>
    </row>
    <row r="34" spans="1:31" x14ac:dyDescent="0.25">
      <c r="A34" s="37"/>
      <c r="B34" s="6" t="s">
        <v>19</v>
      </c>
      <c r="C34" s="8"/>
      <c r="D34" s="26"/>
      <c r="E34" s="13"/>
      <c r="F34" s="13"/>
      <c r="G34" s="11"/>
      <c r="H34" s="11"/>
      <c r="I34" s="13"/>
      <c r="J34" s="11"/>
      <c r="K34" s="9">
        <v>44447</v>
      </c>
      <c r="L34" s="11" t="s">
        <v>71</v>
      </c>
      <c r="M34" s="11">
        <v>100975</v>
      </c>
      <c r="N34" s="11">
        <v>27</v>
      </c>
      <c r="O34" s="13"/>
      <c r="P34" s="13"/>
      <c r="Q34" s="13"/>
      <c r="R34" s="13"/>
      <c r="S34" s="13"/>
      <c r="T34" s="13"/>
      <c r="U34" s="13">
        <v>50</v>
      </c>
      <c r="V34" s="13">
        <v>30.4</v>
      </c>
      <c r="W34" s="13"/>
      <c r="X34" s="13"/>
      <c r="Y34" s="13"/>
      <c r="Z34" s="13"/>
      <c r="AA34" s="13"/>
      <c r="AB34" s="13">
        <v>80.400000000000006</v>
      </c>
      <c r="AC34" s="25"/>
      <c r="AD34" s="25"/>
      <c r="AE34" s="25"/>
    </row>
    <row r="35" spans="1:31" x14ac:dyDescent="0.25">
      <c r="A35" s="37"/>
      <c r="B35" s="7" t="s">
        <v>20</v>
      </c>
      <c r="C35" s="21">
        <v>10258.549999999999</v>
      </c>
      <c r="D35" s="48"/>
      <c r="E35" s="11"/>
      <c r="F35" s="11"/>
      <c r="G35" s="11"/>
      <c r="H35" s="11"/>
      <c r="I35" s="49"/>
      <c r="J35" s="11"/>
      <c r="K35" s="9">
        <v>44452</v>
      </c>
      <c r="L35" s="11" t="s">
        <v>45</v>
      </c>
      <c r="M35" s="11">
        <v>100976</v>
      </c>
      <c r="N35" s="11">
        <v>28</v>
      </c>
      <c r="O35" s="13"/>
      <c r="P35" s="13"/>
      <c r="Q35" s="13"/>
      <c r="R35" s="13"/>
      <c r="S35" s="13"/>
      <c r="T35" s="13"/>
      <c r="U35" s="13">
        <v>12.18</v>
      </c>
      <c r="V35" s="13"/>
      <c r="W35" s="13"/>
      <c r="X35" s="13"/>
      <c r="Y35" s="13"/>
      <c r="Z35" s="13"/>
      <c r="AA35" s="13">
        <v>0.61</v>
      </c>
      <c r="AB35" s="13">
        <v>12.79</v>
      </c>
      <c r="AC35" s="25"/>
      <c r="AD35" s="25"/>
      <c r="AE35" s="25"/>
    </row>
    <row r="36" spans="1:31" x14ac:dyDescent="0.25">
      <c r="A36" s="37"/>
      <c r="B36" s="7" t="s">
        <v>21</v>
      </c>
      <c r="C36" s="21">
        <f>F29</f>
        <v>0</v>
      </c>
      <c r="D36" s="26"/>
      <c r="E36" s="11"/>
      <c r="F36" s="13"/>
      <c r="G36" s="13"/>
      <c r="H36" s="13"/>
      <c r="I36" s="13"/>
      <c r="J36" s="11"/>
      <c r="K36" s="30">
        <v>44473</v>
      </c>
      <c r="L36" s="33" t="s">
        <v>81</v>
      </c>
      <c r="M36" s="33">
        <v>100977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/>
      <c r="Y36" s="13">
        <v>50</v>
      </c>
      <c r="Z36" s="13"/>
      <c r="AA36" s="13"/>
      <c r="AB36" s="13">
        <v>50</v>
      </c>
      <c r="AC36" s="25"/>
      <c r="AD36" s="25"/>
      <c r="AE36" s="25"/>
    </row>
    <row r="37" spans="1:31" x14ac:dyDescent="0.25">
      <c r="A37" s="37"/>
      <c r="B37" s="7" t="s">
        <v>23</v>
      </c>
      <c r="C37" s="21">
        <f>V75</f>
        <v>3987.67</v>
      </c>
      <c r="D37" s="26"/>
      <c r="E37" s="13"/>
      <c r="F37" s="11"/>
      <c r="G37" s="11"/>
      <c r="H37" s="13"/>
      <c r="I37" s="13"/>
      <c r="J37" s="11"/>
      <c r="K37" s="9">
        <v>44456</v>
      </c>
      <c r="L37" s="11" t="s">
        <v>72</v>
      </c>
      <c r="M37" s="11">
        <v>100978</v>
      </c>
      <c r="N37" s="11">
        <v>29</v>
      </c>
      <c r="O37" s="13"/>
      <c r="P37" s="13"/>
      <c r="Q37" s="13"/>
      <c r="R37" s="13"/>
      <c r="S37" s="13"/>
      <c r="T37" s="13"/>
      <c r="U37" s="13">
        <v>110</v>
      </c>
      <c r="V37" s="13"/>
      <c r="W37" s="13"/>
      <c r="X37" s="13"/>
      <c r="Y37" s="13"/>
      <c r="Z37" s="13"/>
      <c r="AA37" s="13">
        <v>22</v>
      </c>
      <c r="AB37" s="13">
        <v>132</v>
      </c>
      <c r="AC37" s="25"/>
      <c r="AD37" s="25"/>
      <c r="AE37" s="25"/>
    </row>
    <row r="38" spans="1:31" x14ac:dyDescent="0.25">
      <c r="A38" s="9"/>
      <c r="B38" s="27" t="s">
        <v>22</v>
      </c>
      <c r="C38" s="28">
        <f>SUM(C35+C36-C37)</f>
        <v>6270.8799999999992</v>
      </c>
      <c r="D38" s="11"/>
      <c r="E38" s="13"/>
      <c r="F38" s="11"/>
      <c r="G38" s="11"/>
      <c r="H38" s="11"/>
      <c r="I38" s="13"/>
      <c r="J38" s="11"/>
      <c r="K38" s="9">
        <v>44456</v>
      </c>
      <c r="L38" s="11" t="s">
        <v>73</v>
      </c>
      <c r="M38" s="11">
        <v>100979</v>
      </c>
      <c r="N38" s="11">
        <v>30</v>
      </c>
      <c r="O38" s="13"/>
      <c r="P38" s="13"/>
      <c r="Q38" s="13"/>
      <c r="R38" s="13"/>
      <c r="S38" s="13"/>
      <c r="T38" s="13"/>
      <c r="U38" s="13"/>
      <c r="V38" s="13">
        <v>400</v>
      </c>
      <c r="W38" s="13"/>
      <c r="X38" s="13"/>
      <c r="Y38" s="13"/>
      <c r="Z38" s="13"/>
      <c r="AA38" s="13"/>
      <c r="AB38" s="13">
        <v>400</v>
      </c>
      <c r="AC38" s="25"/>
      <c r="AD38" s="25"/>
      <c r="AE38" s="25"/>
    </row>
    <row r="39" spans="1:31" x14ac:dyDescent="0.25">
      <c r="A39" s="9"/>
      <c r="B39" s="36"/>
      <c r="C39" s="18"/>
      <c r="D39" s="11"/>
      <c r="E39" s="13"/>
      <c r="F39" s="11"/>
      <c r="G39" s="11"/>
      <c r="H39" s="11"/>
      <c r="I39" s="13"/>
      <c r="J39" s="11"/>
      <c r="K39" s="9">
        <v>44469</v>
      </c>
      <c r="L39" s="11" t="s">
        <v>50</v>
      </c>
      <c r="M39" s="11">
        <v>100980</v>
      </c>
      <c r="N39" s="11">
        <v>31</v>
      </c>
      <c r="O39" s="13"/>
      <c r="P39" s="13"/>
      <c r="Q39" s="13">
        <v>664.36</v>
      </c>
      <c r="R39" s="13"/>
      <c r="S39" s="13"/>
      <c r="T39" s="13"/>
      <c r="U39" s="13"/>
      <c r="V39" s="13"/>
      <c r="W39" s="13">
        <v>69.39</v>
      </c>
      <c r="X39" s="13"/>
      <c r="Y39" s="13"/>
      <c r="Z39" s="13"/>
      <c r="AA39" s="13"/>
      <c r="AB39" s="13">
        <v>733.75</v>
      </c>
      <c r="AC39" s="25"/>
      <c r="AD39" s="25"/>
      <c r="AE39" s="25"/>
    </row>
    <row r="40" spans="1:31" x14ac:dyDescent="0.25">
      <c r="A40" s="9"/>
      <c r="B40" s="36"/>
      <c r="C40" s="18"/>
      <c r="D40" s="11"/>
      <c r="E40" s="13"/>
      <c r="F40" s="11"/>
      <c r="G40" s="11"/>
      <c r="H40" s="11"/>
      <c r="I40" s="13"/>
      <c r="J40" s="11"/>
      <c r="K40" s="9">
        <v>44469</v>
      </c>
      <c r="L40" s="11" t="s">
        <v>74</v>
      </c>
      <c r="M40" s="11">
        <v>100981</v>
      </c>
      <c r="N40" s="11">
        <v>31</v>
      </c>
      <c r="O40" s="13"/>
      <c r="P40" s="13"/>
      <c r="Q40" s="13">
        <v>23.6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>
        <v>23.6</v>
      </c>
      <c r="AC40" s="25"/>
      <c r="AD40" s="25"/>
      <c r="AE40" s="25"/>
    </row>
    <row r="41" spans="1:31" x14ac:dyDescent="0.25">
      <c r="A41" s="9"/>
      <c r="B41" s="36"/>
      <c r="C41" s="18"/>
      <c r="D41" s="11"/>
      <c r="E41" s="13"/>
      <c r="F41" s="11"/>
      <c r="G41" s="11"/>
      <c r="H41" s="11"/>
      <c r="I41" s="13"/>
      <c r="J41" s="11"/>
      <c r="K41" s="9">
        <v>44473</v>
      </c>
      <c r="L41" s="11" t="s">
        <v>75</v>
      </c>
      <c r="M41" s="11">
        <v>100982</v>
      </c>
      <c r="N41" s="11">
        <v>32</v>
      </c>
      <c r="O41" s="13"/>
      <c r="P41" s="13"/>
      <c r="Q41" s="13"/>
      <c r="R41" s="13"/>
      <c r="S41" s="13">
        <v>400</v>
      </c>
      <c r="T41" s="13"/>
      <c r="U41" s="13"/>
      <c r="V41" s="13"/>
      <c r="W41" s="13"/>
      <c r="X41" s="13"/>
      <c r="Y41" s="13"/>
      <c r="Z41" s="13"/>
      <c r="AA41" s="13"/>
      <c r="AB41" s="13">
        <v>400</v>
      </c>
      <c r="AC41" s="25"/>
      <c r="AD41" s="25"/>
      <c r="AE41" s="25"/>
    </row>
    <row r="42" spans="1:31" x14ac:dyDescent="0.25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9">
        <v>44473</v>
      </c>
      <c r="L42" s="11" t="s">
        <v>76</v>
      </c>
      <c r="M42" s="11">
        <v>100983</v>
      </c>
      <c r="N42" s="11">
        <v>33</v>
      </c>
      <c r="O42" s="13"/>
      <c r="P42" s="13"/>
      <c r="Q42" s="13"/>
      <c r="R42" s="13"/>
      <c r="S42" s="13"/>
      <c r="T42" s="13"/>
      <c r="U42" s="13"/>
      <c r="V42" s="13">
        <v>135</v>
      </c>
      <c r="W42" s="13"/>
      <c r="X42" s="13"/>
      <c r="Y42" s="13"/>
      <c r="Z42" s="13"/>
      <c r="AA42" s="13">
        <v>27</v>
      </c>
      <c r="AB42" s="13">
        <v>162</v>
      </c>
      <c r="AC42" s="25"/>
      <c r="AD42" s="25"/>
      <c r="AE42" s="25"/>
    </row>
    <row r="43" spans="1:31" x14ac:dyDescent="0.25">
      <c r="A43" s="11"/>
      <c r="B43" s="39" t="s">
        <v>26</v>
      </c>
      <c r="C43" s="38">
        <f>SUM(I29-C29)</f>
        <v>2086.0499999999993</v>
      </c>
      <c r="D43" s="11"/>
      <c r="E43" s="11"/>
      <c r="F43" s="11"/>
      <c r="G43" s="11"/>
      <c r="H43" s="11"/>
      <c r="I43" s="11"/>
      <c r="J43" s="11"/>
      <c r="K43" s="9">
        <v>44473</v>
      </c>
      <c r="L43" s="11" t="s">
        <v>77</v>
      </c>
      <c r="M43" s="11">
        <v>100984</v>
      </c>
      <c r="N43" s="11">
        <v>34</v>
      </c>
      <c r="O43" s="13"/>
      <c r="P43" s="13"/>
      <c r="Q43" s="13"/>
      <c r="R43" s="13"/>
      <c r="S43" s="13"/>
      <c r="T43" s="13"/>
      <c r="U43" s="13"/>
      <c r="V43" s="13">
        <v>39</v>
      </c>
      <c r="W43" s="13"/>
      <c r="X43" s="13"/>
      <c r="Y43" s="13"/>
      <c r="Z43" s="13"/>
      <c r="AA43" s="13"/>
      <c r="AB43" s="13">
        <v>39</v>
      </c>
      <c r="AC43" s="25"/>
      <c r="AD43" s="25"/>
      <c r="AE43" s="25"/>
    </row>
    <row r="44" spans="1:31" x14ac:dyDescent="0.25">
      <c r="A44" s="11"/>
      <c r="B44" s="39" t="s">
        <v>28</v>
      </c>
      <c r="C44" s="38">
        <f>SUM(M75-Q75)</f>
        <v>9629.7900000000009</v>
      </c>
      <c r="D44" s="11"/>
      <c r="E44" s="11"/>
      <c r="F44" s="11"/>
      <c r="G44" s="11"/>
      <c r="H44" s="11"/>
      <c r="I44" s="11"/>
      <c r="J44" s="11"/>
      <c r="K44" s="9">
        <v>44480</v>
      </c>
      <c r="L44" s="11" t="s">
        <v>79</v>
      </c>
      <c r="M44" s="11">
        <v>100985</v>
      </c>
      <c r="N44" s="11">
        <v>35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>
        <v>250</v>
      </c>
      <c r="Z44" s="13"/>
      <c r="AA44" s="13"/>
      <c r="AB44" s="13">
        <v>250</v>
      </c>
      <c r="AC44" s="25"/>
      <c r="AD44" s="25"/>
      <c r="AE44" s="25"/>
    </row>
    <row r="45" spans="1:31" x14ac:dyDescent="0.25">
      <c r="A45" s="11"/>
      <c r="B45" s="39" t="s">
        <v>27</v>
      </c>
      <c r="C45" s="38">
        <f>SUM(I31-M75-C38)</f>
        <v>8338.0899999999947</v>
      </c>
      <c r="D45" s="11"/>
      <c r="E45" s="11"/>
      <c r="F45" s="11"/>
      <c r="G45" s="11"/>
      <c r="H45" s="11"/>
      <c r="I45" s="11"/>
      <c r="J45" s="11"/>
      <c r="K45" s="9">
        <v>44480</v>
      </c>
      <c r="L45" s="15" t="s">
        <v>80</v>
      </c>
      <c r="M45" s="11">
        <v>100986</v>
      </c>
      <c r="N45" s="11">
        <v>35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>
        <v>250</v>
      </c>
      <c r="Z45" s="13"/>
      <c r="AA45" s="13"/>
      <c r="AB45" s="13">
        <v>250</v>
      </c>
      <c r="AC45" s="25"/>
      <c r="AD45" s="25"/>
      <c r="AE45" s="25"/>
    </row>
    <row r="46" spans="1:31" x14ac:dyDescent="0.25">
      <c r="A46" s="11"/>
      <c r="B46" s="39"/>
      <c r="C46" s="11"/>
      <c r="D46" s="11"/>
      <c r="E46" s="11"/>
      <c r="F46" s="11"/>
      <c r="G46" s="11"/>
      <c r="H46" s="11"/>
      <c r="I46" s="11"/>
      <c r="J46" s="11"/>
      <c r="K46" s="9">
        <v>44481</v>
      </c>
      <c r="L46" s="11" t="s">
        <v>82</v>
      </c>
      <c r="M46" s="11">
        <v>100987</v>
      </c>
      <c r="N46" s="11">
        <v>36</v>
      </c>
      <c r="O46" s="13"/>
      <c r="P46" s="13"/>
      <c r="Q46" s="13"/>
      <c r="R46" s="13"/>
      <c r="S46" s="13"/>
      <c r="T46" s="13"/>
      <c r="U46" s="13"/>
      <c r="V46" s="13">
        <v>156.21</v>
      </c>
      <c r="W46" s="13"/>
      <c r="X46" s="13"/>
      <c r="Y46" s="13"/>
      <c r="Z46" s="13"/>
      <c r="AA46" s="13">
        <v>31.24</v>
      </c>
      <c r="AB46" s="13">
        <v>187.45</v>
      </c>
      <c r="AC46" s="25"/>
      <c r="AD46" s="25"/>
      <c r="AE46" s="25"/>
    </row>
    <row r="47" spans="1:31" x14ac:dyDescent="0.25">
      <c r="A47" s="11"/>
      <c r="B47" s="39" t="s">
        <v>33</v>
      </c>
      <c r="C47" s="38">
        <f>SUM(I31-M75-C48)</f>
        <v>14528.969999999994</v>
      </c>
      <c r="D47" s="11"/>
      <c r="E47" s="11"/>
      <c r="F47" s="11"/>
      <c r="G47" s="11"/>
      <c r="H47" s="11"/>
      <c r="I47" s="11"/>
      <c r="J47" s="11"/>
      <c r="K47" s="9">
        <v>44483</v>
      </c>
      <c r="L47" s="11" t="s">
        <v>83</v>
      </c>
      <c r="M47" s="11">
        <v>100988</v>
      </c>
      <c r="N47" s="11">
        <v>37</v>
      </c>
      <c r="O47" s="13"/>
      <c r="P47" s="13"/>
      <c r="Q47" s="13"/>
      <c r="R47" s="13"/>
      <c r="S47" s="13"/>
      <c r="T47" s="13"/>
      <c r="U47" s="13">
        <v>110</v>
      </c>
      <c r="V47" s="13"/>
      <c r="W47" s="13"/>
      <c r="X47" s="13"/>
      <c r="Y47" s="13"/>
      <c r="Z47" s="13"/>
      <c r="AA47" s="13">
        <v>22</v>
      </c>
      <c r="AB47" s="13">
        <v>132</v>
      </c>
      <c r="AC47" s="25"/>
      <c r="AD47" s="25"/>
      <c r="AE47" s="25"/>
    </row>
    <row r="48" spans="1:31" x14ac:dyDescent="0.25">
      <c r="A48" s="11"/>
      <c r="B48" s="39" t="s">
        <v>34</v>
      </c>
      <c r="C48" s="13">
        <v>80</v>
      </c>
      <c r="D48" s="11"/>
      <c r="E48" s="11"/>
      <c r="F48" s="11"/>
      <c r="G48" s="11"/>
      <c r="H48" s="11"/>
      <c r="I48" s="11"/>
      <c r="J48" s="11"/>
      <c r="K48" s="9">
        <v>44487</v>
      </c>
      <c r="L48" s="11" t="s">
        <v>84</v>
      </c>
      <c r="M48" s="11">
        <v>100989</v>
      </c>
      <c r="N48" s="11">
        <v>38</v>
      </c>
      <c r="O48" s="13"/>
      <c r="P48" s="13"/>
      <c r="Q48" s="13"/>
      <c r="R48" s="13"/>
      <c r="S48" s="13"/>
      <c r="T48" s="13"/>
      <c r="U48" s="13">
        <v>11.79</v>
      </c>
      <c r="V48" s="13"/>
      <c r="W48" s="13"/>
      <c r="X48" s="13"/>
      <c r="Y48" s="13"/>
      <c r="Z48" s="13"/>
      <c r="AA48" s="13">
        <v>0.59</v>
      </c>
      <c r="AB48" s="13">
        <v>12.38</v>
      </c>
      <c r="AC48" s="25"/>
      <c r="AD48" s="25"/>
      <c r="AE48" s="25"/>
    </row>
    <row r="49" spans="1:31" x14ac:dyDescent="0.25">
      <c r="A49" s="11"/>
      <c r="B49" s="40" t="s">
        <v>32</v>
      </c>
      <c r="C49" s="41">
        <f>SUM(C47:C48)</f>
        <v>14608.969999999994</v>
      </c>
      <c r="D49" s="11"/>
      <c r="E49" s="11"/>
      <c r="F49" s="11"/>
      <c r="G49" s="11"/>
      <c r="H49" s="11"/>
      <c r="I49" s="11"/>
      <c r="J49" s="11"/>
      <c r="K49" s="9">
        <v>44510</v>
      </c>
      <c r="L49" s="11" t="s">
        <v>85</v>
      </c>
      <c r="M49" s="11">
        <v>100990</v>
      </c>
      <c r="N49" s="11">
        <v>39</v>
      </c>
      <c r="O49" s="13"/>
      <c r="P49" s="13"/>
      <c r="Q49" s="13"/>
      <c r="R49" s="13"/>
      <c r="S49" s="13"/>
      <c r="T49" s="13"/>
      <c r="U49" s="13"/>
      <c r="V49" s="13">
        <v>83.33</v>
      </c>
      <c r="W49" s="13"/>
      <c r="X49" s="13"/>
      <c r="Y49" s="13"/>
      <c r="Z49" s="13"/>
      <c r="AA49" s="13">
        <v>16.670000000000002</v>
      </c>
      <c r="AB49" s="13">
        <v>100</v>
      </c>
      <c r="AC49" s="25"/>
      <c r="AD49" s="25"/>
      <c r="AE49" s="25"/>
    </row>
    <row r="50" spans="1:31" x14ac:dyDescent="0.2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35">
        <v>44510</v>
      </c>
      <c r="L50" s="43" t="s">
        <v>86</v>
      </c>
      <c r="M50" s="53">
        <v>100991</v>
      </c>
      <c r="N50" s="53">
        <v>40</v>
      </c>
      <c r="O50" s="11"/>
      <c r="P50" s="11"/>
      <c r="Q50" s="13"/>
      <c r="R50" s="11"/>
      <c r="S50" s="11"/>
      <c r="T50" s="11"/>
      <c r="U50" s="11"/>
      <c r="V50" s="11">
        <v>17.489999999999998</v>
      </c>
      <c r="W50" s="13"/>
      <c r="X50" s="11"/>
      <c r="Y50" s="11"/>
      <c r="Z50" s="11"/>
      <c r="AA50" s="13">
        <v>3.5</v>
      </c>
      <c r="AB50" s="13">
        <v>20.99</v>
      </c>
      <c r="AC50" s="25"/>
      <c r="AD50" s="25"/>
      <c r="AE50" s="25"/>
    </row>
    <row r="51" spans="1:31" x14ac:dyDescent="0.25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9">
        <v>44510</v>
      </c>
      <c r="L51" s="11" t="s">
        <v>87</v>
      </c>
      <c r="M51" s="11">
        <v>100992</v>
      </c>
      <c r="N51" s="11">
        <v>41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>
        <v>45</v>
      </c>
      <c r="Z51" s="13"/>
      <c r="AA51" s="13"/>
      <c r="AB51" s="13">
        <v>45</v>
      </c>
      <c r="AC51" s="25"/>
      <c r="AD51" s="25"/>
      <c r="AE51" s="25"/>
    </row>
    <row r="52" spans="1:31" x14ac:dyDescent="0.25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9">
        <v>44510</v>
      </c>
      <c r="L52" s="11" t="s">
        <v>88</v>
      </c>
      <c r="M52" s="11">
        <v>100993</v>
      </c>
      <c r="N52" s="11">
        <v>42</v>
      </c>
      <c r="O52" s="11"/>
      <c r="P52" s="11"/>
      <c r="Q52" s="13"/>
      <c r="R52" s="11"/>
      <c r="S52" s="11"/>
      <c r="T52" s="11"/>
      <c r="U52" s="11">
        <v>12.18</v>
      </c>
      <c r="V52" s="11"/>
      <c r="W52" s="11"/>
      <c r="X52" s="11"/>
      <c r="Y52" s="11"/>
      <c r="Z52" s="11"/>
      <c r="AA52" s="11">
        <v>0.61</v>
      </c>
      <c r="AB52" s="11">
        <v>12.79</v>
      </c>
      <c r="AC52" s="25"/>
      <c r="AD52" s="25"/>
      <c r="AE52" s="25"/>
    </row>
    <row r="53" spans="1:31" x14ac:dyDescent="0.2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9">
        <v>44536</v>
      </c>
      <c r="L53" s="11" t="s">
        <v>93</v>
      </c>
      <c r="M53" s="11">
        <v>100994</v>
      </c>
      <c r="N53" s="11">
        <v>43</v>
      </c>
      <c r="O53" s="11"/>
      <c r="P53" s="11"/>
      <c r="Q53" s="13"/>
      <c r="R53" s="11"/>
      <c r="S53" s="11"/>
      <c r="T53" s="11"/>
      <c r="U53" s="11"/>
      <c r="V53" s="11">
        <v>66.17</v>
      </c>
      <c r="W53" s="11"/>
      <c r="X53" s="11"/>
      <c r="Y53" s="13"/>
      <c r="Z53" s="11"/>
      <c r="AA53" s="11">
        <v>13.23</v>
      </c>
      <c r="AB53" s="13">
        <v>79.400000000000006</v>
      </c>
      <c r="AC53" s="25"/>
      <c r="AD53" s="25"/>
      <c r="AE53" s="25"/>
    </row>
    <row r="54" spans="1:31" x14ac:dyDescent="0.25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30">
        <v>44537</v>
      </c>
      <c r="L54" s="11" t="s">
        <v>94</v>
      </c>
      <c r="M54" s="11">
        <v>100995</v>
      </c>
      <c r="N54" s="11">
        <v>44</v>
      </c>
      <c r="O54" s="13"/>
      <c r="P54" s="13"/>
      <c r="Q54" s="13"/>
      <c r="R54" s="13"/>
      <c r="S54" s="13"/>
      <c r="T54" s="13"/>
      <c r="U54" s="13"/>
      <c r="V54" s="13">
        <v>195</v>
      </c>
      <c r="W54" s="13"/>
      <c r="X54" s="13"/>
      <c r="Y54" s="13"/>
      <c r="Z54" s="13"/>
      <c r="AA54" s="13"/>
      <c r="AB54" s="13">
        <v>195</v>
      </c>
      <c r="AC54" s="25"/>
      <c r="AD54" s="25"/>
      <c r="AE54" s="25"/>
    </row>
    <row r="55" spans="1:3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9">
        <v>44560</v>
      </c>
      <c r="L55" s="15" t="s">
        <v>96</v>
      </c>
      <c r="M55" s="11">
        <v>100996</v>
      </c>
      <c r="N55" s="11">
        <v>45</v>
      </c>
      <c r="O55" s="13"/>
      <c r="P55" s="13"/>
      <c r="Q55" s="13"/>
      <c r="R55" s="13"/>
      <c r="S55" s="13">
        <v>39</v>
      </c>
      <c r="T55" s="13"/>
      <c r="U55" s="13"/>
      <c r="V55" s="13"/>
      <c r="W55" s="13"/>
      <c r="X55" s="13"/>
      <c r="Y55" s="13"/>
      <c r="Z55" s="13"/>
      <c r="AA55" s="13"/>
      <c r="AB55" s="13">
        <v>39</v>
      </c>
      <c r="AC55" s="25"/>
      <c r="AD55" s="25"/>
      <c r="AE55" s="25"/>
    </row>
    <row r="56" spans="1:3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9">
        <v>44560</v>
      </c>
      <c r="L56" s="15" t="s">
        <v>97</v>
      </c>
      <c r="M56" s="11">
        <v>100997</v>
      </c>
      <c r="N56" s="11">
        <v>46</v>
      </c>
      <c r="O56" s="13"/>
      <c r="P56" s="13"/>
      <c r="Q56" s="13"/>
      <c r="R56" s="13"/>
      <c r="S56" s="13"/>
      <c r="T56" s="13"/>
      <c r="U56" s="13">
        <v>3.65</v>
      </c>
      <c r="V56" s="13"/>
      <c r="W56" s="13"/>
      <c r="X56" s="13"/>
      <c r="Y56" s="13"/>
      <c r="Z56" s="13"/>
      <c r="AA56" s="13"/>
      <c r="AB56" s="13">
        <v>3.65</v>
      </c>
      <c r="AC56" s="25"/>
      <c r="AD56" s="25"/>
      <c r="AE56" s="25"/>
    </row>
    <row r="57" spans="1:31" x14ac:dyDescent="0.25">
      <c r="A57" s="42"/>
      <c r="B57" s="43"/>
      <c r="C57" s="50"/>
      <c r="D57" s="11"/>
      <c r="E57" s="11"/>
      <c r="F57" s="11"/>
      <c r="G57" s="11"/>
      <c r="H57" s="11"/>
      <c r="I57" s="11"/>
      <c r="J57" s="11"/>
      <c r="K57" s="9">
        <v>44560</v>
      </c>
      <c r="L57" s="11" t="s">
        <v>45</v>
      </c>
      <c r="M57" s="11">
        <v>100998</v>
      </c>
      <c r="N57" s="11">
        <v>47</v>
      </c>
      <c r="O57" s="13"/>
      <c r="P57" s="13"/>
      <c r="Q57" s="13"/>
      <c r="R57" s="13"/>
      <c r="S57" s="13"/>
      <c r="T57" s="13"/>
      <c r="U57" s="13">
        <v>13.75</v>
      </c>
      <c r="W57" s="13"/>
      <c r="X57" s="13"/>
      <c r="Y57" s="13"/>
      <c r="Z57" s="13"/>
      <c r="AA57" s="13">
        <v>0.68</v>
      </c>
      <c r="AB57" s="13">
        <v>14.43</v>
      </c>
      <c r="AC57" s="25"/>
      <c r="AD57" s="25"/>
      <c r="AE57" s="25"/>
    </row>
    <row r="58" spans="1:31" x14ac:dyDescent="0.25">
      <c r="A58" s="44"/>
      <c r="B58" s="12"/>
      <c r="C58" s="11"/>
      <c r="D58" s="11"/>
      <c r="E58" s="11"/>
      <c r="F58" s="11"/>
      <c r="G58" s="11"/>
      <c r="H58" s="11"/>
      <c r="I58" s="11"/>
      <c r="J58" s="11"/>
      <c r="K58" s="9">
        <v>44561</v>
      </c>
      <c r="L58" s="11" t="s">
        <v>74</v>
      </c>
      <c r="M58" s="11">
        <v>100999</v>
      </c>
      <c r="N58" s="11">
        <v>48</v>
      </c>
      <c r="O58" s="13"/>
      <c r="P58" s="13"/>
      <c r="Q58" s="13">
        <v>23.8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>
        <v>23.8</v>
      </c>
      <c r="AC58" s="25"/>
      <c r="AD58" s="25"/>
      <c r="AE58" s="25"/>
    </row>
    <row r="59" spans="1:3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9">
        <v>44561</v>
      </c>
      <c r="L59" s="11" t="s">
        <v>50</v>
      </c>
      <c r="M59" s="11">
        <v>101000</v>
      </c>
      <c r="N59" s="11">
        <v>48</v>
      </c>
      <c r="O59" s="13"/>
      <c r="P59" s="13"/>
      <c r="Q59" s="13">
        <v>664.16</v>
      </c>
      <c r="R59" s="13"/>
      <c r="S59" s="13"/>
      <c r="T59" s="13"/>
      <c r="U59" s="13"/>
      <c r="V59" s="13"/>
      <c r="W59" s="13">
        <v>79.48</v>
      </c>
      <c r="X59" s="13"/>
      <c r="Y59" s="13"/>
      <c r="Z59" s="13"/>
      <c r="AA59" s="13"/>
      <c r="AB59" s="13">
        <v>743.64</v>
      </c>
      <c r="AC59" s="25"/>
      <c r="AD59" s="25"/>
      <c r="AE59" s="25"/>
    </row>
    <row r="60" spans="1:3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9">
        <v>44542</v>
      </c>
      <c r="L60" s="11" t="s">
        <v>98</v>
      </c>
      <c r="M60" s="11">
        <v>101001</v>
      </c>
      <c r="N60" s="11">
        <v>47</v>
      </c>
      <c r="O60" s="13"/>
      <c r="P60" s="13"/>
      <c r="Q60" s="13"/>
      <c r="R60" s="13"/>
      <c r="S60" s="13"/>
      <c r="T60" s="13"/>
      <c r="U60" s="13"/>
      <c r="V60" s="13">
        <v>94.89</v>
      </c>
      <c r="W60" s="13"/>
      <c r="X60" s="13"/>
      <c r="Y60" s="13"/>
      <c r="Z60" s="13"/>
      <c r="AA60" s="13">
        <v>18.98</v>
      </c>
      <c r="AB60" s="13">
        <v>113.87</v>
      </c>
      <c r="AC60" s="25"/>
      <c r="AD60" s="25"/>
      <c r="AE60" s="25"/>
    </row>
    <row r="61" spans="1:31" x14ac:dyDescent="0.25">
      <c r="A61" s="18"/>
      <c r="B61" s="12"/>
      <c r="C61" s="11"/>
      <c r="D61" s="11"/>
      <c r="E61" s="11"/>
      <c r="F61" s="11"/>
      <c r="G61" s="11"/>
      <c r="H61" s="11"/>
      <c r="I61" s="11"/>
      <c r="J61" s="11"/>
      <c r="K61" s="9">
        <v>44581</v>
      </c>
      <c r="L61" s="11" t="s">
        <v>101</v>
      </c>
      <c r="M61" s="11">
        <v>101002</v>
      </c>
      <c r="N61" s="11">
        <v>48</v>
      </c>
      <c r="O61" s="13"/>
      <c r="P61" s="13"/>
      <c r="Q61" s="13"/>
      <c r="R61" s="13"/>
      <c r="S61" s="13"/>
      <c r="T61" s="13"/>
      <c r="U61" s="13">
        <v>24.12</v>
      </c>
      <c r="V61" s="13"/>
      <c r="W61" s="13"/>
      <c r="X61" s="13"/>
      <c r="Y61" s="13"/>
      <c r="Z61" s="13"/>
      <c r="AA61" s="13">
        <v>1.21</v>
      </c>
      <c r="AB61" s="13">
        <v>25.33</v>
      </c>
      <c r="AC61" s="25"/>
      <c r="AD61" s="25"/>
      <c r="AE61" s="25"/>
    </row>
    <row r="62" spans="1:3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30">
        <v>44600</v>
      </c>
      <c r="L62" s="11" t="s">
        <v>85</v>
      </c>
      <c r="M62" s="11">
        <v>101003</v>
      </c>
      <c r="N62" s="11">
        <v>49</v>
      </c>
      <c r="O62" s="13"/>
      <c r="P62" s="13"/>
      <c r="Q62" s="13"/>
      <c r="R62" s="13"/>
      <c r="S62" s="13"/>
      <c r="T62" s="13"/>
      <c r="U62" s="13"/>
      <c r="V62" s="13">
        <v>466.67</v>
      </c>
      <c r="W62" s="13"/>
      <c r="X62" s="13"/>
      <c r="Y62" s="13"/>
      <c r="Z62" s="13"/>
      <c r="AA62" s="13">
        <v>93.33</v>
      </c>
      <c r="AB62" s="56">
        <v>560</v>
      </c>
      <c r="AC62" s="25"/>
      <c r="AD62" s="25"/>
      <c r="AE62" s="25"/>
    </row>
    <row r="63" spans="1:3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9">
        <v>44600</v>
      </c>
      <c r="L63" s="11" t="s">
        <v>103</v>
      </c>
      <c r="M63" s="11">
        <v>101004</v>
      </c>
      <c r="N63" s="11">
        <v>50</v>
      </c>
      <c r="O63" s="13"/>
      <c r="P63" s="13"/>
      <c r="Q63" s="13"/>
      <c r="R63" s="13"/>
      <c r="S63" s="13"/>
      <c r="T63" s="13"/>
      <c r="U63" s="13">
        <v>16.5</v>
      </c>
      <c r="V63" s="13"/>
      <c r="W63" s="13"/>
      <c r="X63" s="13"/>
      <c r="Y63" s="13"/>
      <c r="Z63" s="13"/>
      <c r="AA63" s="13">
        <v>3.3</v>
      </c>
      <c r="AB63" s="13">
        <v>19.8</v>
      </c>
      <c r="AC63" s="25"/>
      <c r="AD63" s="25"/>
      <c r="AE63" s="25"/>
    </row>
    <row r="64" spans="1:31" x14ac:dyDescent="0.25">
      <c r="A64" s="11"/>
      <c r="D64" s="11"/>
      <c r="E64" s="11"/>
      <c r="F64" s="11"/>
      <c r="G64" s="11"/>
      <c r="H64" s="11"/>
      <c r="I64" s="11"/>
      <c r="J64" s="11"/>
      <c r="K64" s="9">
        <v>44610</v>
      </c>
      <c r="L64" s="11" t="s">
        <v>104</v>
      </c>
      <c r="M64" s="11">
        <v>101005</v>
      </c>
      <c r="N64" s="11">
        <v>51</v>
      </c>
      <c r="O64" s="13"/>
      <c r="P64" s="13"/>
      <c r="Q64" s="13"/>
      <c r="R64" s="13"/>
      <c r="S64" s="13"/>
      <c r="T64" s="13"/>
      <c r="U64" s="13">
        <v>24.11</v>
      </c>
      <c r="V64" s="13"/>
      <c r="W64" s="13"/>
      <c r="X64" s="13"/>
      <c r="Y64" s="13"/>
      <c r="Z64" s="13"/>
      <c r="AA64" s="13">
        <v>1.21</v>
      </c>
      <c r="AB64" s="13">
        <v>25.32</v>
      </c>
      <c r="AC64" s="25"/>
      <c r="AD64" s="25"/>
      <c r="AE64" s="25"/>
    </row>
    <row r="65" spans="1:31" x14ac:dyDescent="0.25">
      <c r="A65" s="11"/>
      <c r="B65" s="39"/>
      <c r="C65" s="13"/>
      <c r="D65" s="11"/>
      <c r="E65" s="11"/>
      <c r="F65" s="11"/>
      <c r="G65" s="11"/>
      <c r="H65" s="11"/>
      <c r="I65" s="11"/>
      <c r="J65" s="11"/>
      <c r="K65" s="9">
        <v>44629</v>
      </c>
      <c r="L65" s="11" t="s">
        <v>108</v>
      </c>
      <c r="M65" s="11">
        <v>101006</v>
      </c>
      <c r="N65" s="11">
        <v>52</v>
      </c>
      <c r="O65" s="13"/>
      <c r="P65" s="13"/>
      <c r="Q65" s="13"/>
      <c r="R65" s="13"/>
      <c r="S65" s="13"/>
      <c r="T65" s="13"/>
      <c r="U65" s="13">
        <v>110</v>
      </c>
      <c r="V65" s="13"/>
      <c r="W65" s="13"/>
      <c r="X65" s="13"/>
      <c r="Y65" s="13"/>
      <c r="Z65" s="13"/>
      <c r="AA65" s="13">
        <v>22</v>
      </c>
      <c r="AB65" s="13">
        <v>132</v>
      </c>
      <c r="AC65" s="25"/>
      <c r="AD65" s="25"/>
      <c r="AE65" s="25"/>
    </row>
    <row r="66" spans="1:31" x14ac:dyDescent="0.25">
      <c r="A66" s="11"/>
      <c r="B66" s="39"/>
      <c r="C66" s="13"/>
      <c r="D66" s="11"/>
      <c r="E66" s="11"/>
      <c r="F66" s="11"/>
      <c r="G66" s="11"/>
      <c r="H66" s="11"/>
      <c r="I66" s="11"/>
      <c r="J66" s="11"/>
      <c r="K66" s="9">
        <v>44638</v>
      </c>
      <c r="L66" s="11" t="s">
        <v>80</v>
      </c>
      <c r="M66" s="11">
        <v>101007</v>
      </c>
      <c r="N66" s="11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>
        <v>75</v>
      </c>
      <c r="Z66" s="13"/>
      <c r="AA66" s="13"/>
      <c r="AB66" s="13">
        <v>75</v>
      </c>
      <c r="AC66" s="25"/>
      <c r="AD66" s="25"/>
      <c r="AE66" s="25"/>
    </row>
    <row r="67" spans="1:31" x14ac:dyDescent="0.25">
      <c r="A67" s="11"/>
      <c r="B67" s="39"/>
      <c r="C67" s="13"/>
      <c r="D67" s="11"/>
      <c r="E67" s="11"/>
      <c r="F67" s="11"/>
      <c r="G67" s="11"/>
      <c r="H67" s="11"/>
      <c r="I67" s="11"/>
      <c r="J67" s="11"/>
      <c r="K67" s="9">
        <v>44638</v>
      </c>
      <c r="L67" s="11" t="s">
        <v>79</v>
      </c>
      <c r="M67" s="11">
        <v>101008</v>
      </c>
      <c r="N67" s="11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>
        <v>75</v>
      </c>
      <c r="Z67" s="13"/>
      <c r="AA67" s="13"/>
      <c r="AB67" s="13">
        <v>75</v>
      </c>
      <c r="AC67" s="25"/>
      <c r="AD67" s="25"/>
      <c r="AE67" s="25"/>
    </row>
    <row r="68" spans="1:31" x14ac:dyDescent="0.25">
      <c r="A68" s="11"/>
      <c r="B68" s="39"/>
      <c r="C68" s="13"/>
      <c r="D68" s="11"/>
      <c r="E68" s="11"/>
      <c r="F68" s="11"/>
      <c r="G68" s="11"/>
      <c r="H68" s="11"/>
      <c r="I68" s="11"/>
      <c r="J68" s="11"/>
      <c r="K68" s="9">
        <v>44638</v>
      </c>
      <c r="L68" s="11" t="s">
        <v>46</v>
      </c>
      <c r="M68" s="11">
        <v>101008</v>
      </c>
      <c r="N68" s="11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>
        <v>75</v>
      </c>
      <c r="Z68" s="13"/>
      <c r="AA68" s="13"/>
      <c r="AB68" s="13">
        <v>75</v>
      </c>
      <c r="AC68" s="25"/>
      <c r="AD68" s="25"/>
      <c r="AE68" s="25"/>
    </row>
    <row r="69" spans="1:31" x14ac:dyDescent="0.25">
      <c r="A69" s="11"/>
      <c r="B69" s="39"/>
      <c r="C69" s="13"/>
      <c r="D69" s="11"/>
      <c r="E69" s="11"/>
      <c r="F69" s="11"/>
      <c r="G69" s="11"/>
      <c r="H69" s="11"/>
      <c r="I69" s="11"/>
      <c r="J69" s="11"/>
      <c r="K69" s="9">
        <v>44638</v>
      </c>
      <c r="L69" s="11" t="s">
        <v>104</v>
      </c>
      <c r="M69" s="11">
        <v>101010</v>
      </c>
      <c r="N69" s="11">
        <v>53</v>
      </c>
      <c r="O69" s="13"/>
      <c r="P69" s="13"/>
      <c r="Q69" s="13"/>
      <c r="R69" s="13"/>
      <c r="S69" s="13"/>
      <c r="T69" s="13"/>
      <c r="U69" s="13">
        <v>21.77</v>
      </c>
      <c r="V69" s="13"/>
      <c r="W69" s="13"/>
      <c r="X69" s="13"/>
      <c r="Y69" s="13"/>
      <c r="Z69" s="13"/>
      <c r="AA69" s="13">
        <v>1.0900000000000001</v>
      </c>
      <c r="AB69" s="13">
        <v>22.86</v>
      </c>
      <c r="AC69" s="25"/>
      <c r="AD69" s="25"/>
      <c r="AE69" s="25"/>
    </row>
    <row r="70" spans="1:31" x14ac:dyDescent="0.25">
      <c r="A70" s="11"/>
      <c r="B70" s="39"/>
      <c r="C70" s="13"/>
      <c r="D70" s="11"/>
      <c r="E70" s="11"/>
      <c r="F70" s="11"/>
      <c r="G70" s="11"/>
      <c r="H70" s="11"/>
      <c r="I70" s="11"/>
      <c r="J70" s="11"/>
      <c r="K70" s="9">
        <v>44638</v>
      </c>
      <c r="L70" s="11" t="s">
        <v>97</v>
      </c>
      <c r="M70" s="11">
        <v>101011</v>
      </c>
      <c r="N70" s="11">
        <v>54</v>
      </c>
      <c r="O70" s="11"/>
      <c r="P70" s="11"/>
      <c r="Q70" s="11"/>
      <c r="R70" s="11"/>
      <c r="S70" s="11"/>
      <c r="T70" s="11"/>
      <c r="U70" s="11">
        <v>28.23</v>
      </c>
      <c r="V70" s="11"/>
      <c r="W70" s="11"/>
      <c r="X70" s="11"/>
      <c r="Y70" s="11"/>
      <c r="Z70" s="11"/>
      <c r="AA70" s="11"/>
      <c r="AB70" s="11">
        <v>28.23</v>
      </c>
      <c r="AC70" s="25"/>
      <c r="AD70" s="25"/>
      <c r="AE70" s="25"/>
    </row>
    <row r="71" spans="1:31" x14ac:dyDescent="0.25">
      <c r="A71" s="11"/>
      <c r="B71" s="39"/>
      <c r="C71" s="13"/>
      <c r="D71" s="11"/>
      <c r="E71" s="11"/>
      <c r="F71" s="11"/>
      <c r="G71" s="11"/>
      <c r="H71" s="11"/>
      <c r="I71" s="11"/>
      <c r="J71" s="11"/>
      <c r="K71" s="9">
        <v>44646</v>
      </c>
      <c r="L71" s="11" t="s">
        <v>107</v>
      </c>
      <c r="M71" s="11">
        <v>101012</v>
      </c>
      <c r="N71" s="11">
        <v>55</v>
      </c>
      <c r="O71" s="11"/>
      <c r="P71" s="11"/>
      <c r="Q71" s="11"/>
      <c r="R71" s="11"/>
      <c r="S71" s="11"/>
      <c r="T71" s="11"/>
      <c r="U71" s="11"/>
      <c r="V71" s="11">
        <v>137.88</v>
      </c>
      <c r="W71" s="11"/>
      <c r="X71" s="11"/>
      <c r="Y71" s="11"/>
      <c r="Z71" s="11"/>
      <c r="AA71" s="11">
        <v>27.58</v>
      </c>
      <c r="AB71" s="11">
        <v>165.46</v>
      </c>
      <c r="AC71" s="25"/>
      <c r="AD71" s="25"/>
      <c r="AE71" s="25"/>
    </row>
    <row r="72" spans="1:31" x14ac:dyDescent="0.25">
      <c r="A72" s="11"/>
      <c r="B72" s="39"/>
      <c r="C72" s="13"/>
      <c r="D72" s="11"/>
      <c r="E72" s="11"/>
      <c r="F72" s="11"/>
      <c r="G72" s="11"/>
      <c r="H72" s="11"/>
      <c r="I72" s="11"/>
      <c r="J72" s="11"/>
      <c r="K72" s="9">
        <v>44651</v>
      </c>
      <c r="L72" s="11" t="s">
        <v>50</v>
      </c>
      <c r="M72" s="11">
        <v>101013</v>
      </c>
      <c r="N72" s="11">
        <v>56</v>
      </c>
      <c r="O72" s="13"/>
      <c r="P72" s="13"/>
      <c r="Q72" s="13">
        <v>703.7</v>
      </c>
      <c r="R72" s="13"/>
      <c r="S72" s="13"/>
      <c r="T72" s="13"/>
      <c r="U72" s="13"/>
      <c r="V72" s="13"/>
      <c r="W72" s="13"/>
      <c r="X72" s="13"/>
      <c r="Y72" s="13"/>
      <c r="Z72" s="13"/>
      <c r="AA72" s="13">
        <v>84.9</v>
      </c>
      <c r="AB72" s="13">
        <v>788.6</v>
      </c>
      <c r="AC72" s="25"/>
      <c r="AD72" s="25"/>
      <c r="AE72" s="25"/>
    </row>
    <row r="73" spans="1:31" x14ac:dyDescent="0.25">
      <c r="A73" s="11"/>
      <c r="B73" s="39"/>
      <c r="C73" s="13"/>
      <c r="D73" s="11"/>
      <c r="E73" s="11"/>
      <c r="F73" s="11"/>
      <c r="G73" s="11"/>
      <c r="H73" s="11"/>
      <c r="I73" s="11"/>
      <c r="J73" s="11"/>
      <c r="K73" s="9">
        <v>44651</v>
      </c>
      <c r="L73" s="11" t="s">
        <v>74</v>
      </c>
      <c r="M73" s="11">
        <v>101014</v>
      </c>
      <c r="N73" s="11">
        <v>57</v>
      </c>
      <c r="O73" s="13"/>
      <c r="P73" s="13"/>
      <c r="Q73" s="13">
        <v>33.4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>
        <v>33.4</v>
      </c>
      <c r="AC73" s="25"/>
      <c r="AD73" s="25"/>
      <c r="AE73" s="25"/>
    </row>
    <row r="74" spans="1:3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9">
        <v>44651</v>
      </c>
      <c r="L74" s="11" t="s">
        <v>106</v>
      </c>
      <c r="M74" s="11">
        <v>101015</v>
      </c>
      <c r="N74" s="11">
        <v>58</v>
      </c>
      <c r="O74" s="13"/>
      <c r="P74" s="13"/>
      <c r="Q74" s="13"/>
      <c r="R74" s="13"/>
      <c r="S74" s="13"/>
      <c r="T74" s="13"/>
      <c r="U74" s="13"/>
      <c r="V74" s="13">
        <v>26.8</v>
      </c>
      <c r="W74" s="13"/>
      <c r="X74" s="13"/>
      <c r="Y74" s="13"/>
      <c r="Z74" s="13"/>
      <c r="AA74" s="13">
        <v>5.36</v>
      </c>
      <c r="AB74" s="13">
        <v>32.159999999999997</v>
      </c>
      <c r="AC74" s="25"/>
      <c r="AD74" s="25"/>
      <c r="AE74" s="25"/>
    </row>
    <row r="75" spans="1:3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>
        <f>SUM(O75:AA75)</f>
        <v>12354.330000000002</v>
      </c>
      <c r="N75" s="11"/>
      <c r="O75" s="13">
        <f t="shared" ref="O75:AB75" si="1">SUM(O6:O74)</f>
        <v>866.99</v>
      </c>
      <c r="P75" s="13">
        <f t="shared" si="1"/>
        <v>515</v>
      </c>
      <c r="Q75" s="13">
        <f t="shared" si="1"/>
        <v>2724.5400000000004</v>
      </c>
      <c r="R75" s="13">
        <f t="shared" si="1"/>
        <v>12</v>
      </c>
      <c r="S75" s="13">
        <f t="shared" si="1"/>
        <v>458.5</v>
      </c>
      <c r="T75" s="13">
        <f t="shared" si="1"/>
        <v>363.21000000000004</v>
      </c>
      <c r="U75" s="13">
        <f t="shared" si="1"/>
        <v>1304.6499999999999</v>
      </c>
      <c r="V75" s="13">
        <f t="shared" si="1"/>
        <v>3987.67</v>
      </c>
      <c r="W75" s="13">
        <f t="shared" si="1"/>
        <v>251.92000000000002</v>
      </c>
      <c r="X75" s="13">
        <f t="shared" si="1"/>
        <v>0</v>
      </c>
      <c r="Y75" s="13">
        <f t="shared" si="1"/>
        <v>970</v>
      </c>
      <c r="Z75" s="13">
        <f t="shared" si="1"/>
        <v>0</v>
      </c>
      <c r="AA75" s="13">
        <f t="shared" si="1"/>
        <v>899.85000000000025</v>
      </c>
      <c r="AB75" s="29">
        <f t="shared" si="1"/>
        <v>12354.329999999998</v>
      </c>
      <c r="AC75" s="25"/>
      <c r="AD75" s="25"/>
      <c r="AE75" s="25"/>
    </row>
    <row r="76" spans="1:31" x14ac:dyDescent="0.25">
      <c r="AC76" s="25"/>
      <c r="AD76" s="25"/>
      <c r="AE76" s="25"/>
    </row>
    <row r="77" spans="1:31" x14ac:dyDescent="0.25">
      <c r="AC77" s="25"/>
      <c r="AD77" s="25"/>
      <c r="AE77" s="25"/>
    </row>
    <row r="78" spans="1:31" x14ac:dyDescent="0.25">
      <c r="AC78" s="25"/>
      <c r="AD78" s="25"/>
      <c r="AE78" s="25"/>
    </row>
    <row r="79" spans="1:31" x14ac:dyDescent="0.25">
      <c r="AC79" s="25"/>
      <c r="AD79" s="25"/>
      <c r="AE79" s="25"/>
    </row>
  </sheetData>
  <dataConsolidate/>
  <mergeCells count="2">
    <mergeCell ref="J1:P1"/>
    <mergeCell ref="J2:P2"/>
  </mergeCells>
  <pageMargins left="0.7" right="0.7" top="0.75" bottom="0.75" header="0.3" footer="0.3"/>
  <pageSetup paperSize="9" scale="42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2022-04-12T09:09:29Z</cp:lastPrinted>
  <dcterms:created xsi:type="dcterms:W3CDTF">2015-04-13T17:58:45Z</dcterms:created>
  <dcterms:modified xsi:type="dcterms:W3CDTF">2022-04-14T14:52:36Z</dcterms:modified>
</cp:coreProperties>
</file>