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Gresham 2020-21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Sheet1!$A$1:$AB$70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1" l="1"/>
  <c r="S66" i="1" l="1"/>
  <c r="I56" i="1" l="1"/>
  <c r="I54" i="1"/>
  <c r="H54" i="1"/>
  <c r="G54" i="1"/>
  <c r="F54" i="1"/>
  <c r="C47" i="1" s="1"/>
  <c r="E54" i="1"/>
  <c r="D54" i="1"/>
  <c r="C54" i="1"/>
  <c r="C58" i="1" l="1"/>
  <c r="X66" i="1" l="1"/>
  <c r="Y66" i="1"/>
  <c r="Z66" i="1" l="1"/>
  <c r="AB66" i="1" l="1"/>
  <c r="AA66" i="1"/>
  <c r="W66" i="1"/>
  <c r="R66" i="1"/>
  <c r="V66" i="1"/>
  <c r="C48" i="1" s="1"/>
  <c r="C49" i="1" s="1"/>
  <c r="T66" i="1"/>
  <c r="Q66" i="1"/>
  <c r="P66" i="1"/>
  <c r="O66" i="1"/>
  <c r="M66" i="1" l="1"/>
  <c r="C62" i="1" s="1"/>
  <c r="C64" i="1" l="1"/>
  <c r="C59" i="1"/>
  <c r="C60" i="1"/>
  <c r="A54" i="1"/>
</calcChain>
</file>

<file path=xl/sharedStrings.xml><?xml version="1.0" encoding="utf-8"?>
<sst xmlns="http://schemas.openxmlformats.org/spreadsheetml/2006/main" count="116" uniqueCount="89">
  <si>
    <t>Gresham Parish Council</t>
  </si>
  <si>
    <t>RECEIPTS</t>
  </si>
  <si>
    <t>Budget</t>
  </si>
  <si>
    <t>Date</t>
  </si>
  <si>
    <t>Item</t>
  </si>
  <si>
    <t>Precept</t>
  </si>
  <si>
    <t>VAT</t>
  </si>
  <si>
    <t>V. Park</t>
  </si>
  <si>
    <t>Allots</t>
  </si>
  <si>
    <t>Misc</t>
  </si>
  <si>
    <t>Total</t>
  </si>
  <si>
    <t>Cheque No</t>
  </si>
  <si>
    <t>Ref</t>
  </si>
  <si>
    <t>Insurance</t>
  </si>
  <si>
    <t>Maint/Dbin</t>
  </si>
  <si>
    <t>Rents</t>
  </si>
  <si>
    <t>Opening balance b/fd</t>
  </si>
  <si>
    <t>PC Business a/c</t>
  </si>
  <si>
    <t>PC Community a/c</t>
  </si>
  <si>
    <t>Village Park</t>
  </si>
  <si>
    <t>Opening Balance</t>
  </si>
  <si>
    <t>Income</t>
  </si>
  <si>
    <t>Current Balance</t>
  </si>
  <si>
    <t>Expenses</t>
  </si>
  <si>
    <t>Clerk Sal</t>
  </si>
  <si>
    <t>Elections</t>
  </si>
  <si>
    <t>Income less Precept</t>
  </si>
  <si>
    <t>Bal less Village Park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</si>
  <si>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</si>
  <si>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</si>
  <si>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</si>
  <si>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</si>
  <si>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</si>
  <si>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</si>
  <si>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</si>
  <si>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Unpresented cheques</t>
  </si>
  <si>
    <t>Subs</t>
  </si>
  <si>
    <t xml:space="preserve">End </t>
  </si>
  <si>
    <t>Donations</t>
  </si>
  <si>
    <t>V Park</t>
  </si>
  <si>
    <t>Training</t>
  </si>
  <si>
    <t>31.3.18</t>
  </si>
  <si>
    <t>P. Field</t>
  </si>
  <si>
    <t>EON</t>
  </si>
  <si>
    <t>NALC</t>
  </si>
  <si>
    <t>Came &amp; Co</t>
  </si>
  <si>
    <r>
      <t xml:space="preserve">J. Stibbons </t>
    </r>
    <r>
      <rPr>
        <i/>
        <sz val="11"/>
        <color theme="1"/>
        <rFont val="Calibri"/>
        <family val="2"/>
        <scheme val="minor"/>
      </rPr>
      <t>audit</t>
    </r>
  </si>
  <si>
    <t>Anglian Water</t>
  </si>
  <si>
    <t>ICO</t>
  </si>
  <si>
    <t>2020-2021</t>
  </si>
  <si>
    <t>Clerk sal/exs</t>
  </si>
  <si>
    <t>Play Safety</t>
  </si>
  <si>
    <t>SLCC</t>
  </si>
  <si>
    <t xml:space="preserve">Paul Fleming </t>
  </si>
  <si>
    <t>FBS Build. Servs cancelled</t>
  </si>
  <si>
    <r>
      <t xml:space="preserve">A &amp; T PC </t>
    </r>
    <r>
      <rPr>
        <i/>
        <sz val="11"/>
        <color theme="1"/>
        <rFont val="Calibri"/>
        <family val="2"/>
        <scheme val="minor"/>
      </rPr>
      <t>SLCC contribution</t>
    </r>
  </si>
  <si>
    <t>CGM Ltd April</t>
  </si>
  <si>
    <t>CGM Ltd May</t>
  </si>
  <si>
    <t>CGM Ltd July</t>
  </si>
  <si>
    <t>CGM Ltd. Aug</t>
  </si>
  <si>
    <t>Gresham VHA</t>
  </si>
  <si>
    <t>NNDC Grant</t>
  </si>
  <si>
    <t>CGM Ltd Sept</t>
  </si>
  <si>
    <t>Allot Plot 10</t>
  </si>
  <si>
    <t>Allot Plot 9</t>
  </si>
  <si>
    <t>Allot Plot 1E</t>
  </si>
  <si>
    <t xml:space="preserve">David Gillett </t>
  </si>
  <si>
    <r>
      <t xml:space="preserve">HPC/BACPC </t>
    </r>
    <r>
      <rPr>
        <i/>
        <sz val="11"/>
        <color theme="1"/>
        <rFont val="Calibri"/>
        <family val="2"/>
        <scheme val="minor"/>
      </rPr>
      <t>SLCC cont.</t>
    </r>
  </si>
  <si>
    <t>Allot Plot 1A</t>
  </si>
  <si>
    <t>Allot Plot 8</t>
  </si>
  <si>
    <r>
      <t xml:space="preserve">British Legion </t>
    </r>
    <r>
      <rPr>
        <i/>
        <sz val="11"/>
        <color theme="1"/>
        <rFont val="Calibri"/>
        <family val="2"/>
        <scheme val="minor"/>
      </rPr>
      <t>Wreath</t>
    </r>
  </si>
  <si>
    <r>
      <t>J. Lynes</t>
    </r>
    <r>
      <rPr>
        <i/>
        <sz val="11"/>
        <color theme="1"/>
        <rFont val="Calibri"/>
        <family val="2"/>
        <scheme val="minor"/>
      </rPr>
      <t xml:space="preserve"> (PAT test)</t>
    </r>
  </si>
  <si>
    <t>CGM Group Oct</t>
  </si>
  <si>
    <t>Allot Plot 1b</t>
  </si>
  <si>
    <t xml:space="preserve">Playdale </t>
  </si>
  <si>
    <r>
      <t xml:space="preserve">NNDC </t>
    </r>
    <r>
      <rPr>
        <i/>
        <sz val="11"/>
        <color theme="1"/>
        <rFont val="Calibri"/>
        <family val="2"/>
        <scheme val="minor"/>
      </rPr>
      <t>Lottery Licence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</si>
  <si>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</si>
  <si>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t>VAT Claim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</si>
  <si>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</si>
  <si>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>Community HT</t>
  </si>
  <si>
    <t>Allot Plot 1F</t>
  </si>
  <si>
    <t>Gresham Methodist C.</t>
  </si>
  <si>
    <r>
      <t xml:space="preserve">V. Hall </t>
    </r>
    <r>
      <rPr>
        <i/>
        <sz val="11"/>
        <color theme="1"/>
        <rFont val="Calibri"/>
        <family val="2"/>
        <scheme val="minor"/>
      </rPr>
      <t>water rates</t>
    </r>
  </si>
  <si>
    <t>GJL Animal Feeds</t>
  </si>
  <si>
    <t>East Beckham Produce</t>
  </si>
  <si>
    <t>N. Walsham Fire</t>
  </si>
  <si>
    <t>Allot Plot 1D</t>
  </si>
  <si>
    <t>.</t>
  </si>
  <si>
    <t>HMRC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</si>
</sst>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7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/>
    <xf numFmtId="15" fontId="0" fillId="0" borderId="7" xfId="0" applyNumberFormat="1" applyBorder="1"/>
    <xf numFmtId="0" fontId="4" fillId="0" borderId="7" xfId="0" applyFont="1" applyBorder="1" applyAlignment="1"/>
    <xf numFmtId="0" fontId="0" fillId="0" borderId="7" xfId="0" applyBorder="1"/>
    <xf numFmtId="0" fontId="0" fillId="0" borderId="7" xfId="0" applyBorder="1" applyAlignment="1"/>
    <xf numFmtId="2" fontId="0" fillId="0" borderId="7" xfId="0" applyNumberFormat="1" applyBorder="1"/>
    <xf numFmtId="15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15" fontId="0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10" xfId="0" applyBorder="1"/>
    <xf numFmtId="0" fontId="6" fillId="0" borderId="3" xfId="0" applyFont="1" applyBorder="1" applyAlignment="1"/>
    <xf numFmtId="2" fontId="0" fillId="0" borderId="6" xfId="0" applyNumberFormat="1" applyBorder="1"/>
    <xf numFmtId="2" fontId="0" fillId="0" borderId="9" xfId="0" applyNumberFormat="1" applyBorder="1"/>
    <xf numFmtId="15" fontId="0" fillId="0" borderId="0" xfId="0" applyNumberFormat="1"/>
    <xf numFmtId="0" fontId="0" fillId="0" borderId="7" xfId="0" applyFill="1" applyBorder="1" applyAlignment="1"/>
    <xf numFmtId="15" fontId="0" fillId="0" borderId="8" xfId="0" applyNumberFormat="1" applyBorder="1"/>
    <xf numFmtId="0" fontId="0" fillId="0" borderId="11" xfId="0" applyFill="1" applyBorder="1"/>
    <xf numFmtId="2" fontId="0" fillId="0" borderId="11" xfId="0" applyNumberFormat="1" applyFill="1" applyBorder="1"/>
    <xf numFmtId="15" fontId="0" fillId="0" borderId="7" xfId="0" applyNumberFormat="1" applyBorder="1" applyAlignment="1">
      <alignment horizontal="right"/>
    </xf>
    <xf numFmtId="0" fontId="3" fillId="0" borderId="7" xfId="0" applyFont="1" applyBorder="1" applyAlignment="1"/>
    <xf numFmtId="15" fontId="0" fillId="0" borderId="9" xfId="0" applyNumberFormat="1" applyBorder="1"/>
    <xf numFmtId="2" fontId="4" fillId="0" borderId="7" xfId="0" applyNumberFormat="1" applyFont="1" applyBorder="1"/>
    <xf numFmtId="0" fontId="0" fillId="0" borderId="7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9" fillId="0" borderId="7" xfId="0" applyFont="1" applyBorder="1"/>
    <xf numFmtId="0" fontId="9" fillId="0" borderId="7" xfId="0" applyFont="1" applyBorder="1" applyAlignment="1"/>
    <xf numFmtId="0" fontId="4" fillId="0" borderId="7" xfId="0" applyFont="1" applyBorder="1"/>
    <xf numFmtId="2" fontId="0" fillId="0" borderId="7" xfId="0" applyNumberFormat="1" applyFill="1" applyBorder="1"/>
    <xf numFmtId="0" fontId="0" fillId="0" borderId="7" xfId="0" applyFill="1" applyBorder="1"/>
    <xf numFmtId="0" fontId="11" fillId="0" borderId="7" xfId="0" applyFont="1" applyBorder="1" applyAlignment="1"/>
    <xf numFmtId="0" fontId="0" fillId="0" borderId="0" xfId="0" applyFill="1" applyBorder="1" applyAlignment="1"/>
    <xf numFmtId="15" fontId="0" fillId="0" borderId="1" xfId="0" applyNumberFormat="1" applyBorder="1"/>
    <xf numFmtId="4" fontId="0" fillId="0" borderId="10" xfId="0" applyNumberFormat="1" applyBorder="1"/>
    <xf numFmtId="4" fontId="0" fillId="0" borderId="7" xfId="0" applyNumberFormat="1" applyBorder="1"/>
    <xf numFmtId="2" fontId="10" fillId="0" borderId="7" xfId="0" applyNumberFormat="1" applyFont="1" applyBorder="1"/>
    <xf numFmtId="0" fontId="0" fillId="0" borderId="11" xfId="0" applyFill="1" applyBorder="1" applyAlignment="1"/>
    <xf numFmtId="0" fontId="0" fillId="0" borderId="8" xfId="0" applyBorder="1" applyAlignment="1"/>
    <xf numFmtId="0" fontId="0" fillId="0" borderId="7" xfId="0" applyNumberFormat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tabSelected="1" topLeftCell="L22" zoomScale="82" zoomScaleNormal="82" workbookViewId="0">
      <selection activeCell="Q46" sqref="Q46"/>
    </sheetView>
  </sheetViews>
  <sheetFormatPr defaultRowHeight="15" x14ac:dyDescent="0.25"/>
  <cols>
    <col min="1" max="1" width="11.5703125" customWidth="1"/>
    <col min="2" max="2" width="22.7109375" style="5" customWidth="1"/>
    <col min="4" max="4" width="9" customWidth="1"/>
    <col min="7" max="7" width="7.42578125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0.140625" bestFit="1" customWidth="1"/>
    <col min="14" max="14" width="4.85546875" customWidth="1"/>
  </cols>
  <sheetData>
    <row r="1" spans="1:28" ht="15.75" x14ac:dyDescent="0.25">
      <c r="J1" s="58" t="s">
        <v>0</v>
      </c>
      <c r="K1" s="58"/>
      <c r="L1" s="58"/>
      <c r="M1" s="58"/>
      <c r="N1" s="58"/>
      <c r="O1" s="58"/>
      <c r="P1" s="58"/>
    </row>
    <row r="2" spans="1:28" x14ac:dyDescent="0.25">
      <c r="J2" s="59" t="s">
        <v>49</v>
      </c>
      <c r="K2" s="59"/>
      <c r="L2" s="59"/>
      <c r="M2" s="59"/>
      <c r="N2" s="59"/>
      <c r="O2" s="59"/>
      <c r="P2" s="59"/>
    </row>
    <row r="3" spans="1:28" x14ac:dyDescent="0.25">
      <c r="A3" s="1" t="s">
        <v>1</v>
      </c>
      <c r="K3" s="1" t="s">
        <v>31</v>
      </c>
    </row>
    <row r="4" spans="1:28" x14ac:dyDescent="0.25">
      <c r="A4" s="2" t="s">
        <v>2</v>
      </c>
      <c r="C4" s="22">
        <v>7350</v>
      </c>
      <c r="E4" s="23"/>
      <c r="F4" s="24"/>
      <c r="G4" s="24">
        <v>416</v>
      </c>
      <c r="K4" s="24" t="s">
        <v>2</v>
      </c>
      <c r="O4" s="24">
        <v>830</v>
      </c>
      <c r="P4" s="24">
        <v>900</v>
      </c>
      <c r="Q4" s="24">
        <v>2450</v>
      </c>
      <c r="R4" s="24">
        <v>100</v>
      </c>
      <c r="S4" s="24">
        <v>530</v>
      </c>
      <c r="T4" s="24">
        <v>325</v>
      </c>
      <c r="U4" s="24">
        <v>1425</v>
      </c>
      <c r="V4" s="23"/>
      <c r="W4" s="24">
        <v>450</v>
      </c>
      <c r="X4" s="24">
        <v>250</v>
      </c>
      <c r="Y4" s="24">
        <v>450</v>
      </c>
      <c r="Z4" s="24"/>
    </row>
    <row r="5" spans="1:28" x14ac:dyDescent="0.25">
      <c r="A5" t="s">
        <v>3</v>
      </c>
      <c r="C5" t="s">
        <v>5</v>
      </c>
      <c r="D5" t="s">
        <v>29</v>
      </c>
      <c r="E5" s="3" t="s">
        <v>6</v>
      </c>
      <c r="F5" t="s">
        <v>39</v>
      </c>
      <c r="G5" s="4" t="s">
        <v>8</v>
      </c>
      <c r="H5" t="s">
        <v>9</v>
      </c>
      <c r="I5" t="s">
        <v>10</v>
      </c>
      <c r="K5" t="s">
        <v>3</v>
      </c>
      <c r="L5" t="s">
        <v>4</v>
      </c>
      <c r="M5" s="4" t="s">
        <v>11</v>
      </c>
      <c r="N5" t="s">
        <v>12</v>
      </c>
      <c r="O5" t="s">
        <v>13</v>
      </c>
      <c r="P5" s="4" t="s">
        <v>14</v>
      </c>
      <c r="Q5" t="s">
        <v>24</v>
      </c>
      <c r="R5" t="s">
        <v>40</v>
      </c>
      <c r="S5" t="s">
        <v>15</v>
      </c>
      <c r="T5" s="4" t="s">
        <v>36</v>
      </c>
      <c r="U5" s="4" t="s">
        <v>42</v>
      </c>
      <c r="V5" t="s">
        <v>7</v>
      </c>
      <c r="W5" s="4" t="s">
        <v>30</v>
      </c>
      <c r="X5" s="4" t="s">
        <v>25</v>
      </c>
      <c r="Y5" s="4" t="s">
        <v>38</v>
      </c>
      <c r="Z5" s="4" t="s">
        <v>29</v>
      </c>
      <c r="AA5" t="s">
        <v>6</v>
      </c>
      <c r="AB5" t="s">
        <v>10</v>
      </c>
    </row>
    <row r="6" spans="1:28" x14ac:dyDescent="0.25">
      <c r="A6" s="9">
        <v>43922</v>
      </c>
      <c r="B6" s="10" t="s">
        <v>16</v>
      </c>
      <c r="C6" s="13"/>
      <c r="D6" s="13"/>
      <c r="E6" s="17"/>
      <c r="F6" s="17"/>
      <c r="G6" s="17"/>
      <c r="H6" s="17"/>
      <c r="I6" s="17">
        <v>6913.6</v>
      </c>
      <c r="K6" s="14">
        <v>43952</v>
      </c>
      <c r="L6" s="15" t="s">
        <v>43</v>
      </c>
      <c r="M6" s="18">
        <v>100897</v>
      </c>
      <c r="N6" s="55">
        <v>1</v>
      </c>
      <c r="O6" s="13"/>
      <c r="P6" s="13"/>
      <c r="Q6" s="13"/>
      <c r="R6" s="13"/>
      <c r="S6" s="13"/>
      <c r="T6" s="13"/>
      <c r="U6" s="13">
        <v>9.52</v>
      </c>
      <c r="V6" s="13"/>
      <c r="W6" s="13"/>
      <c r="X6" s="13"/>
      <c r="Y6" s="13"/>
      <c r="Z6" s="13"/>
      <c r="AA6" s="13">
        <v>0.48</v>
      </c>
      <c r="AB6" s="13">
        <v>10</v>
      </c>
    </row>
    <row r="7" spans="1:28" x14ac:dyDescent="0.25">
      <c r="A7" s="9">
        <v>43922</v>
      </c>
      <c r="B7" s="12" t="s">
        <v>17</v>
      </c>
      <c r="C7" s="13"/>
      <c r="D7" s="13"/>
      <c r="E7" s="13"/>
      <c r="F7" s="13"/>
      <c r="G7" s="13"/>
      <c r="H7" s="13"/>
      <c r="I7" s="13">
        <v>6833.6</v>
      </c>
      <c r="K7" s="14">
        <v>43952</v>
      </c>
      <c r="L7" s="15" t="s">
        <v>45</v>
      </c>
      <c r="M7" s="15">
        <v>100898</v>
      </c>
      <c r="N7" s="55">
        <v>2</v>
      </c>
      <c r="O7" s="13">
        <v>843.19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843.19</v>
      </c>
    </row>
    <row r="8" spans="1:28" x14ac:dyDescent="0.25">
      <c r="A8" s="9">
        <v>43922</v>
      </c>
      <c r="B8" s="12" t="s">
        <v>18</v>
      </c>
      <c r="C8" s="13"/>
      <c r="D8" s="13"/>
      <c r="E8" s="13"/>
      <c r="F8" s="13"/>
      <c r="G8" s="13"/>
      <c r="H8" s="13"/>
      <c r="I8" s="13">
        <v>80</v>
      </c>
      <c r="K8" s="9">
        <v>43952</v>
      </c>
      <c r="L8" s="11" t="s">
        <v>44</v>
      </c>
      <c r="M8" s="11">
        <v>100900</v>
      </c>
      <c r="N8" s="55">
        <v>3</v>
      </c>
      <c r="O8" s="11"/>
      <c r="P8" s="11"/>
      <c r="Q8" s="11"/>
      <c r="R8" s="11"/>
      <c r="S8" s="11"/>
      <c r="T8" s="13">
        <v>157.21</v>
      </c>
      <c r="U8" s="13"/>
      <c r="V8" s="11"/>
      <c r="W8" s="13"/>
      <c r="X8" s="11"/>
      <c r="Y8" s="11"/>
      <c r="Z8" s="11"/>
      <c r="AA8" s="11"/>
      <c r="AB8" s="13">
        <v>157.21</v>
      </c>
    </row>
    <row r="9" spans="1:28" x14ac:dyDescent="0.25">
      <c r="A9" s="9">
        <v>43944</v>
      </c>
      <c r="B9" s="48" t="s">
        <v>5</v>
      </c>
      <c r="C9" s="13">
        <v>3675</v>
      </c>
      <c r="D9" s="11"/>
      <c r="E9" s="13"/>
      <c r="F9" s="13"/>
      <c r="G9" s="13"/>
      <c r="H9" s="13"/>
      <c r="I9" s="13">
        <v>3675</v>
      </c>
      <c r="K9" s="16">
        <v>43971</v>
      </c>
      <c r="L9" s="15" t="s">
        <v>46</v>
      </c>
      <c r="M9" s="15">
        <v>100901</v>
      </c>
      <c r="N9" s="55">
        <v>4</v>
      </c>
      <c r="O9" s="13"/>
      <c r="P9" s="13"/>
      <c r="Q9" s="13"/>
      <c r="R9" s="13"/>
      <c r="S9" s="13"/>
      <c r="T9" s="13"/>
      <c r="U9" s="13"/>
      <c r="V9" s="13"/>
      <c r="W9" s="13">
        <v>40</v>
      </c>
      <c r="X9" s="13"/>
      <c r="Y9" s="13"/>
      <c r="Z9" s="13"/>
      <c r="AA9" s="13"/>
      <c r="AB9" s="13">
        <v>40</v>
      </c>
    </row>
    <row r="10" spans="1:28" x14ac:dyDescent="0.25">
      <c r="A10" s="30">
        <v>43990</v>
      </c>
      <c r="B10" s="31" t="s">
        <v>29</v>
      </c>
      <c r="C10" s="13"/>
      <c r="D10" s="11">
        <v>2.23</v>
      </c>
      <c r="E10" s="13"/>
      <c r="F10" s="13"/>
      <c r="G10" s="13"/>
      <c r="H10" s="13"/>
      <c r="I10" s="13">
        <v>2.23</v>
      </c>
      <c r="K10" s="9">
        <v>43979</v>
      </c>
      <c r="L10" s="11" t="s">
        <v>43</v>
      </c>
      <c r="M10" s="11">
        <v>100902</v>
      </c>
      <c r="N10" s="55">
        <v>5</v>
      </c>
      <c r="O10" s="13"/>
      <c r="P10" s="13"/>
      <c r="Q10" s="13"/>
      <c r="R10" s="13"/>
      <c r="S10" s="13"/>
      <c r="T10" s="13"/>
      <c r="U10" s="13">
        <v>10.93</v>
      </c>
      <c r="V10" s="13"/>
      <c r="W10" s="13"/>
      <c r="X10" s="13"/>
      <c r="Y10" s="13"/>
      <c r="Z10" s="13"/>
      <c r="AA10" s="13">
        <v>0.55000000000000004</v>
      </c>
      <c r="AB10" s="13">
        <v>11.48</v>
      </c>
    </row>
    <row r="11" spans="1:28" x14ac:dyDescent="0.25">
      <c r="A11" s="9">
        <v>44078</v>
      </c>
      <c r="B11" s="12" t="s">
        <v>55</v>
      </c>
      <c r="C11" s="13"/>
      <c r="D11" s="13"/>
      <c r="E11" s="13"/>
      <c r="F11" s="13"/>
      <c r="G11" s="13"/>
      <c r="H11" s="13">
        <v>40.25</v>
      </c>
      <c r="I11" s="13">
        <v>40.25</v>
      </c>
      <c r="K11" s="9">
        <v>43979</v>
      </c>
      <c r="L11" s="11" t="s">
        <v>47</v>
      </c>
      <c r="M11" s="11">
        <v>100903</v>
      </c>
      <c r="N11" s="55">
        <v>6</v>
      </c>
      <c r="O11" s="13"/>
      <c r="P11" s="13"/>
      <c r="Q11" s="13"/>
      <c r="R11" s="13"/>
      <c r="S11" s="13"/>
      <c r="T11" s="13"/>
      <c r="U11" s="13">
        <v>3.88</v>
      </c>
      <c r="V11" s="13"/>
      <c r="W11" s="13"/>
      <c r="X11" s="13"/>
      <c r="Y11" s="13"/>
      <c r="Z11" s="13"/>
      <c r="AA11" s="13"/>
      <c r="AB11" s="13">
        <v>3.88</v>
      </c>
    </row>
    <row r="12" spans="1:28" x14ac:dyDescent="0.25">
      <c r="A12" s="9">
        <v>44076</v>
      </c>
      <c r="B12" s="12" t="s">
        <v>61</v>
      </c>
      <c r="C12" s="13"/>
      <c r="D12" s="13"/>
      <c r="E12" s="13"/>
      <c r="F12" s="13">
        <v>10000</v>
      </c>
      <c r="G12" s="13"/>
      <c r="H12" s="13"/>
      <c r="I12" s="13">
        <v>10000</v>
      </c>
      <c r="K12" s="35">
        <v>43956</v>
      </c>
      <c r="L12" s="33" t="s">
        <v>56</v>
      </c>
      <c r="M12" s="33">
        <v>100904</v>
      </c>
      <c r="N12" s="56">
        <v>7</v>
      </c>
      <c r="O12" s="13"/>
      <c r="P12" s="13"/>
      <c r="Q12" s="13"/>
      <c r="R12" s="13"/>
      <c r="S12" s="13"/>
      <c r="T12" s="13"/>
      <c r="U12" s="13">
        <v>110</v>
      </c>
      <c r="V12" s="13"/>
      <c r="W12" s="13"/>
      <c r="X12" s="13"/>
      <c r="Y12" s="13"/>
      <c r="Z12" s="13"/>
      <c r="AA12" s="13">
        <v>22</v>
      </c>
      <c r="AB12" s="34">
        <v>132</v>
      </c>
    </row>
    <row r="13" spans="1:28" x14ac:dyDescent="0.25">
      <c r="A13" s="9">
        <v>44081</v>
      </c>
      <c r="B13" s="12" t="s">
        <v>29</v>
      </c>
      <c r="C13" s="13"/>
      <c r="D13">
        <v>1.29</v>
      </c>
      <c r="E13" s="13"/>
      <c r="F13" s="13"/>
      <c r="G13" s="13"/>
      <c r="H13" s="13"/>
      <c r="I13" s="13">
        <v>1.29</v>
      </c>
      <c r="K13" s="35">
        <v>43959</v>
      </c>
      <c r="L13" s="11" t="s">
        <v>48</v>
      </c>
      <c r="M13" s="11">
        <v>100905</v>
      </c>
      <c r="N13" s="55">
        <v>8</v>
      </c>
      <c r="O13" s="13"/>
      <c r="P13" s="13"/>
      <c r="Q13" s="13"/>
      <c r="R13" s="13"/>
      <c r="S13" s="13"/>
      <c r="T13" s="13">
        <v>40</v>
      </c>
      <c r="U13" s="13"/>
      <c r="V13" s="13"/>
      <c r="W13" s="13"/>
      <c r="X13" s="13"/>
      <c r="Y13" s="13"/>
      <c r="Z13" s="13"/>
      <c r="AA13" s="13"/>
      <c r="AB13" s="13">
        <v>40</v>
      </c>
    </row>
    <row r="14" spans="1:28" x14ac:dyDescent="0.25">
      <c r="A14" s="30">
        <v>44096</v>
      </c>
      <c r="B14" s="54" t="s">
        <v>5</v>
      </c>
      <c r="C14" s="20">
        <v>3675</v>
      </c>
      <c r="D14" s="20"/>
      <c r="E14" s="20"/>
      <c r="F14" s="20"/>
      <c r="G14" s="20"/>
      <c r="H14" s="20"/>
      <c r="I14" s="20">
        <v>3675</v>
      </c>
      <c r="K14" s="9">
        <v>44005</v>
      </c>
      <c r="L14" s="11" t="s">
        <v>43</v>
      </c>
      <c r="M14" s="11">
        <v>100906</v>
      </c>
      <c r="N14" s="55">
        <v>9</v>
      </c>
      <c r="O14" s="13"/>
      <c r="P14" s="13"/>
      <c r="Q14" s="13"/>
      <c r="R14" s="13"/>
      <c r="S14" s="13"/>
      <c r="T14" s="13"/>
      <c r="U14" s="13">
        <v>8.1</v>
      </c>
      <c r="V14" s="13"/>
      <c r="W14" s="13"/>
      <c r="X14" s="13"/>
      <c r="Y14" s="13"/>
      <c r="Z14" s="13"/>
      <c r="AA14" s="13">
        <v>0.41</v>
      </c>
      <c r="AB14" s="13">
        <v>8.51</v>
      </c>
    </row>
    <row r="15" spans="1:28" x14ac:dyDescent="0.25">
      <c r="A15" s="9">
        <v>44107</v>
      </c>
      <c r="B15" s="31" t="s">
        <v>67</v>
      </c>
      <c r="C15" s="11"/>
      <c r="D15" s="11"/>
      <c r="E15" s="11"/>
      <c r="F15" s="11"/>
      <c r="G15" s="11"/>
      <c r="H15" s="13">
        <v>80.5</v>
      </c>
      <c r="I15" s="45">
        <v>80.5</v>
      </c>
      <c r="K15" s="35">
        <v>44012</v>
      </c>
      <c r="L15" s="11" t="s">
        <v>50</v>
      </c>
      <c r="M15" s="11">
        <v>100907</v>
      </c>
      <c r="N15" s="55">
        <v>10</v>
      </c>
      <c r="O15" s="13"/>
      <c r="P15" s="13"/>
      <c r="Q15" s="13">
        <v>595.4</v>
      </c>
      <c r="R15" s="13"/>
      <c r="S15" s="13"/>
      <c r="T15" s="13"/>
      <c r="U15" s="13"/>
      <c r="V15" s="13"/>
      <c r="W15" s="13">
        <v>96.47</v>
      </c>
      <c r="X15" s="13"/>
      <c r="Y15" s="13"/>
      <c r="Z15" s="13"/>
      <c r="AA15" s="13"/>
      <c r="AB15" s="13">
        <v>691.87</v>
      </c>
    </row>
    <row r="16" spans="1:28" x14ac:dyDescent="0.25">
      <c r="A16" s="9">
        <v>44113</v>
      </c>
      <c r="B16" s="31" t="s">
        <v>63</v>
      </c>
      <c r="C16" s="13"/>
      <c r="D16" s="13"/>
      <c r="E16" s="13"/>
      <c r="F16" s="13"/>
      <c r="G16" s="13">
        <v>146</v>
      </c>
      <c r="H16" s="13"/>
      <c r="I16" s="45">
        <v>146</v>
      </c>
      <c r="K16" s="9">
        <v>44026</v>
      </c>
      <c r="L16" s="11" t="s">
        <v>57</v>
      </c>
      <c r="M16" s="46">
        <v>100908</v>
      </c>
      <c r="N16" s="57">
        <v>11</v>
      </c>
      <c r="O16" s="20"/>
      <c r="P16" s="20"/>
      <c r="Q16" s="20"/>
      <c r="R16" s="20"/>
      <c r="S16" s="20"/>
      <c r="T16" s="20"/>
      <c r="U16" s="20">
        <v>110</v>
      </c>
      <c r="V16" s="20"/>
      <c r="W16" s="20"/>
      <c r="X16" s="20"/>
      <c r="Y16" s="20"/>
      <c r="Z16" s="20"/>
      <c r="AA16" s="41">
        <v>22</v>
      </c>
      <c r="AB16" s="34">
        <v>132</v>
      </c>
    </row>
    <row r="17" spans="1:31" x14ac:dyDescent="0.25">
      <c r="A17" s="9">
        <v>44112</v>
      </c>
      <c r="B17" s="12" t="s">
        <v>64</v>
      </c>
      <c r="C17" s="13"/>
      <c r="D17" s="13"/>
      <c r="E17" s="13"/>
      <c r="F17" s="13"/>
      <c r="G17" s="13">
        <v>131</v>
      </c>
      <c r="H17" s="13"/>
      <c r="I17" s="13">
        <v>131</v>
      </c>
      <c r="K17" s="9">
        <v>44026</v>
      </c>
      <c r="L17" s="33" t="s">
        <v>51</v>
      </c>
      <c r="M17" s="46">
        <v>100909</v>
      </c>
      <c r="N17" s="57">
        <v>12</v>
      </c>
      <c r="O17" s="13"/>
      <c r="P17" s="13"/>
      <c r="Q17" s="13"/>
      <c r="R17" s="13"/>
      <c r="S17" s="13"/>
      <c r="T17" s="13"/>
      <c r="U17" s="13">
        <v>89.5</v>
      </c>
      <c r="V17" s="13"/>
      <c r="W17" s="13"/>
      <c r="X17" s="13"/>
      <c r="Y17" s="13"/>
      <c r="Z17" s="13"/>
      <c r="AA17" s="13">
        <v>17.899999999999999</v>
      </c>
      <c r="AB17" s="45">
        <v>107.4</v>
      </c>
    </row>
    <row r="18" spans="1:31" x14ac:dyDescent="0.25">
      <c r="A18" s="35">
        <v>44115</v>
      </c>
      <c r="B18" s="12" t="s">
        <v>65</v>
      </c>
      <c r="C18" s="13"/>
      <c r="D18" s="13"/>
      <c r="E18" s="13"/>
      <c r="F18" s="13"/>
      <c r="G18" s="13">
        <v>18</v>
      </c>
      <c r="H18" s="13"/>
      <c r="I18" s="13">
        <v>18</v>
      </c>
      <c r="K18" s="9">
        <v>44036</v>
      </c>
      <c r="L18" s="11" t="s">
        <v>43</v>
      </c>
      <c r="M18" s="11">
        <v>100910</v>
      </c>
      <c r="N18" s="55">
        <v>13</v>
      </c>
      <c r="O18" s="13"/>
      <c r="P18" s="13"/>
      <c r="Q18" s="13"/>
      <c r="R18" s="13"/>
      <c r="S18" s="13"/>
      <c r="T18" s="13"/>
      <c r="U18" s="13">
        <v>9</v>
      </c>
      <c r="V18" s="13"/>
      <c r="W18" s="13"/>
      <c r="X18" s="13"/>
      <c r="Y18" s="13"/>
      <c r="Z18" s="13"/>
      <c r="AA18" s="13">
        <v>0.45</v>
      </c>
      <c r="AB18" s="13">
        <v>9.4499999999999993</v>
      </c>
    </row>
    <row r="19" spans="1:31" x14ac:dyDescent="0.25">
      <c r="A19" s="9">
        <v>44167</v>
      </c>
      <c r="B19" s="12" t="s">
        <v>68</v>
      </c>
      <c r="C19" s="13"/>
      <c r="D19" s="13"/>
      <c r="E19" s="13"/>
      <c r="F19" s="13"/>
      <c r="G19" s="13">
        <v>30</v>
      </c>
      <c r="H19" s="13"/>
      <c r="I19" s="13">
        <v>30</v>
      </c>
      <c r="J19" s="11"/>
      <c r="K19" s="9">
        <v>44036</v>
      </c>
      <c r="L19" s="11" t="s">
        <v>52</v>
      </c>
      <c r="M19" s="11">
        <v>100913</v>
      </c>
      <c r="N19" s="55">
        <v>14</v>
      </c>
      <c r="O19" s="13"/>
      <c r="P19" s="13"/>
      <c r="Q19" s="13"/>
      <c r="R19" s="13"/>
      <c r="S19" s="13"/>
      <c r="T19" s="13">
        <v>161</v>
      </c>
      <c r="U19" s="13"/>
      <c r="V19" s="13"/>
      <c r="W19" s="13"/>
      <c r="X19" s="13"/>
      <c r="Y19" s="13"/>
      <c r="Z19" s="13"/>
      <c r="AA19" s="13"/>
      <c r="AB19" s="13">
        <v>161</v>
      </c>
    </row>
    <row r="20" spans="1:31" x14ac:dyDescent="0.25">
      <c r="A20" s="9">
        <v>44167</v>
      </c>
      <c r="B20" s="12" t="s">
        <v>69</v>
      </c>
      <c r="C20" s="13"/>
      <c r="D20" s="13"/>
      <c r="E20" s="13"/>
      <c r="F20" s="13"/>
      <c r="G20" s="13">
        <v>73</v>
      </c>
      <c r="H20" s="13"/>
      <c r="I20" s="13">
        <v>73</v>
      </c>
      <c r="J20" s="11"/>
      <c r="K20" s="9">
        <v>44050</v>
      </c>
      <c r="L20" s="11" t="s">
        <v>58</v>
      </c>
      <c r="M20" s="11">
        <v>100912</v>
      </c>
      <c r="N20" s="55">
        <v>15</v>
      </c>
      <c r="O20" s="13"/>
      <c r="P20" s="13"/>
      <c r="Q20" s="13"/>
      <c r="R20" s="13"/>
      <c r="S20" s="13"/>
      <c r="T20" s="13"/>
      <c r="U20" s="13">
        <v>110</v>
      </c>
      <c r="V20" s="13"/>
      <c r="W20" s="13"/>
      <c r="X20" s="13"/>
      <c r="Y20" s="13"/>
      <c r="Z20" s="13"/>
      <c r="AA20" s="13">
        <v>22</v>
      </c>
      <c r="AB20" s="13">
        <v>132</v>
      </c>
    </row>
    <row r="21" spans="1:31" x14ac:dyDescent="0.25">
      <c r="A21" s="9">
        <v>44167</v>
      </c>
      <c r="B21" s="12" t="s">
        <v>73</v>
      </c>
      <c r="C21" s="13"/>
      <c r="D21" s="13"/>
      <c r="E21" s="13"/>
      <c r="F21" s="13"/>
      <c r="G21" s="13">
        <v>6</v>
      </c>
      <c r="H21" s="13"/>
      <c r="I21" s="13">
        <v>6</v>
      </c>
      <c r="J21" s="11"/>
      <c r="K21" s="9">
        <v>44054</v>
      </c>
      <c r="L21" s="18" t="s">
        <v>54</v>
      </c>
      <c r="M21" s="11">
        <v>100913</v>
      </c>
      <c r="N21" s="55">
        <v>16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0</v>
      </c>
    </row>
    <row r="22" spans="1:31" x14ac:dyDescent="0.25">
      <c r="A22" s="30">
        <v>44172</v>
      </c>
      <c r="B22" s="53" t="s">
        <v>29</v>
      </c>
      <c r="C22" s="13"/>
      <c r="D22" s="13">
        <v>0.5</v>
      </c>
      <c r="E22" s="13"/>
      <c r="F22" s="13"/>
      <c r="G22" s="13"/>
      <c r="H22" s="13"/>
      <c r="I22" s="34">
        <v>0.5</v>
      </c>
      <c r="J22" s="11"/>
      <c r="K22" s="9">
        <v>44067</v>
      </c>
      <c r="L22" s="11" t="s">
        <v>43</v>
      </c>
      <c r="M22" s="11">
        <v>100914</v>
      </c>
      <c r="N22" s="55">
        <v>17</v>
      </c>
      <c r="O22" s="13"/>
      <c r="P22" s="13"/>
      <c r="Q22" s="13"/>
      <c r="R22" s="13"/>
      <c r="S22" s="13"/>
      <c r="T22" s="13"/>
      <c r="U22" s="13">
        <v>9.3000000000000007</v>
      </c>
      <c r="V22" s="13"/>
      <c r="W22" s="13"/>
      <c r="X22" s="13"/>
      <c r="Y22" s="13"/>
      <c r="Z22" s="13"/>
      <c r="AA22" s="13">
        <v>0.47</v>
      </c>
      <c r="AB22" s="13">
        <v>9.77</v>
      </c>
    </row>
    <row r="23" spans="1:31" x14ac:dyDescent="0.25">
      <c r="A23" s="9">
        <v>44180</v>
      </c>
      <c r="B23" s="12" t="s">
        <v>77</v>
      </c>
      <c r="C23" s="13"/>
      <c r="D23" s="13"/>
      <c r="E23" s="13">
        <v>365.86</v>
      </c>
      <c r="F23" s="13"/>
      <c r="G23" s="13"/>
      <c r="H23" s="13"/>
      <c r="I23" s="13">
        <v>365.86</v>
      </c>
      <c r="J23" s="11"/>
      <c r="K23" s="9">
        <v>44075</v>
      </c>
      <c r="L23" s="11" t="s">
        <v>53</v>
      </c>
      <c r="M23" s="11">
        <v>100915</v>
      </c>
      <c r="N23" s="55">
        <v>16</v>
      </c>
      <c r="O23" s="13"/>
      <c r="P23" s="13"/>
      <c r="Q23" s="13"/>
      <c r="R23" s="13"/>
      <c r="S23" s="13"/>
      <c r="T23" s="13"/>
      <c r="U23" s="13"/>
      <c r="V23" s="13">
        <v>210</v>
      </c>
      <c r="W23" s="13"/>
      <c r="X23" s="13"/>
      <c r="Y23" s="13"/>
      <c r="Z23" s="13"/>
      <c r="AA23" s="13"/>
      <c r="AB23" s="13">
        <v>210</v>
      </c>
    </row>
    <row r="24" spans="1:31" x14ac:dyDescent="0.25">
      <c r="A24" s="9">
        <v>44216</v>
      </c>
      <c r="B24" s="12" t="s">
        <v>80</v>
      </c>
      <c r="C24" s="13"/>
      <c r="D24" s="13"/>
      <c r="E24" s="13"/>
      <c r="F24" s="13"/>
      <c r="G24" s="13">
        <v>18</v>
      </c>
      <c r="H24" s="13"/>
      <c r="I24" s="13">
        <v>18</v>
      </c>
      <c r="J24" s="11"/>
      <c r="K24" s="30">
        <v>44083</v>
      </c>
      <c r="L24" s="33" t="s">
        <v>59</v>
      </c>
      <c r="M24" s="33">
        <v>100916</v>
      </c>
      <c r="N24" s="56">
        <v>18</v>
      </c>
      <c r="O24" s="13"/>
      <c r="P24" s="13"/>
      <c r="Q24" s="13"/>
      <c r="R24" s="13"/>
      <c r="S24" s="13"/>
      <c r="T24" s="13"/>
      <c r="U24" s="13">
        <v>110</v>
      </c>
      <c r="V24" s="13"/>
      <c r="W24" s="13"/>
      <c r="X24" s="13"/>
      <c r="Y24" s="13"/>
      <c r="Z24" s="13"/>
      <c r="AA24" s="13">
        <v>22</v>
      </c>
      <c r="AB24" s="13">
        <v>132</v>
      </c>
    </row>
    <row r="25" spans="1:31" x14ac:dyDescent="0.25">
      <c r="A25" s="30">
        <v>44217</v>
      </c>
      <c r="B25" s="53" t="s">
        <v>86</v>
      </c>
      <c r="C25" s="11"/>
      <c r="D25" s="11"/>
      <c r="E25" s="11"/>
      <c r="F25" s="11"/>
      <c r="G25" s="34">
        <v>18</v>
      </c>
      <c r="I25" s="34">
        <v>18</v>
      </c>
      <c r="J25" s="11"/>
      <c r="K25" s="9">
        <v>44083</v>
      </c>
      <c r="L25" s="11" t="s">
        <v>60</v>
      </c>
      <c r="M25" s="11">
        <v>100917</v>
      </c>
      <c r="N25" s="55">
        <v>19</v>
      </c>
      <c r="O25" s="13"/>
      <c r="P25" s="13"/>
      <c r="Q25" s="13"/>
      <c r="R25" s="13"/>
      <c r="S25" s="13">
        <v>39</v>
      </c>
      <c r="T25" s="13"/>
      <c r="U25" s="13"/>
      <c r="V25" s="13"/>
      <c r="W25" s="13"/>
      <c r="X25" s="13"/>
      <c r="Y25" s="13"/>
      <c r="Z25" s="13"/>
      <c r="AA25" s="13"/>
      <c r="AB25" s="13">
        <v>39</v>
      </c>
    </row>
    <row r="26" spans="1:31" x14ac:dyDescent="0.25">
      <c r="A26" s="9">
        <v>44237</v>
      </c>
      <c r="B26" s="12" t="s">
        <v>82</v>
      </c>
      <c r="C26" s="13"/>
      <c r="D26" s="13"/>
      <c r="E26" s="13"/>
      <c r="F26" s="13"/>
      <c r="G26" s="13"/>
      <c r="H26" s="13">
        <v>63.27</v>
      </c>
      <c r="I26" s="11">
        <v>63.27</v>
      </c>
      <c r="J26" s="11"/>
      <c r="K26" s="35">
        <v>44085</v>
      </c>
      <c r="L26" s="11" t="s">
        <v>47</v>
      </c>
      <c r="M26" s="11">
        <v>100919</v>
      </c>
      <c r="N26" s="55">
        <v>20</v>
      </c>
      <c r="O26" s="13"/>
      <c r="P26" s="13"/>
      <c r="Q26" s="13"/>
      <c r="R26" s="13"/>
      <c r="S26" s="13"/>
      <c r="T26" s="13"/>
      <c r="U26" s="13">
        <v>27.21</v>
      </c>
      <c r="V26" s="13"/>
      <c r="W26" s="13"/>
      <c r="X26" s="13"/>
      <c r="Y26" s="13"/>
      <c r="Z26" s="13"/>
      <c r="AA26" s="13"/>
      <c r="AB26" s="13">
        <v>27.21</v>
      </c>
    </row>
    <row r="27" spans="1:31" ht="15.75" x14ac:dyDescent="0.25">
      <c r="A27" s="9">
        <v>44263</v>
      </c>
      <c r="B27" s="47" t="s">
        <v>29</v>
      </c>
      <c r="C27" s="13"/>
      <c r="D27" s="11">
        <v>0.47</v>
      </c>
      <c r="E27" s="11"/>
      <c r="F27" s="13"/>
      <c r="G27" s="11"/>
      <c r="H27" s="11"/>
      <c r="I27" s="13">
        <v>0.47</v>
      </c>
      <c r="J27" s="11"/>
      <c r="K27" s="9">
        <v>44104</v>
      </c>
      <c r="L27" s="11" t="s">
        <v>50</v>
      </c>
      <c r="M27" s="11">
        <v>100920</v>
      </c>
      <c r="N27" s="55">
        <v>21</v>
      </c>
      <c r="O27" s="13"/>
      <c r="P27" s="13"/>
      <c r="Q27" s="13">
        <v>502.24</v>
      </c>
      <c r="R27" s="13"/>
      <c r="S27" s="13"/>
      <c r="T27" s="13"/>
      <c r="U27" s="13"/>
      <c r="V27" s="13"/>
      <c r="W27" s="13">
        <v>76.36</v>
      </c>
      <c r="X27" s="13"/>
      <c r="Y27" s="13"/>
      <c r="Z27" s="13"/>
      <c r="AA27" s="13"/>
      <c r="AB27" s="13">
        <v>578.6</v>
      </c>
    </row>
    <row r="28" spans="1:31" x14ac:dyDescent="0.25">
      <c r="A28" s="9"/>
      <c r="B28" s="39"/>
      <c r="C28" s="13"/>
      <c r="D28" s="11"/>
      <c r="E28" s="11"/>
      <c r="F28" s="13"/>
      <c r="G28" s="13"/>
      <c r="H28" s="11"/>
      <c r="I28" s="13"/>
      <c r="J28" s="11"/>
      <c r="K28" s="9">
        <v>44104</v>
      </c>
      <c r="L28" s="11" t="s">
        <v>78</v>
      </c>
      <c r="M28" s="11">
        <v>100921</v>
      </c>
      <c r="N28" s="55">
        <v>22</v>
      </c>
      <c r="O28" s="13"/>
      <c r="P28" s="13"/>
      <c r="Q28" s="13">
        <v>125.4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125.4</v>
      </c>
    </row>
    <row r="29" spans="1:31" x14ac:dyDescent="0.25">
      <c r="A29" s="9"/>
      <c r="B29" s="12"/>
      <c r="C29" s="13"/>
      <c r="D29" s="11"/>
      <c r="E29" s="11"/>
      <c r="F29" s="13"/>
      <c r="G29" s="11"/>
      <c r="H29" s="11"/>
      <c r="I29" s="13"/>
      <c r="J29" s="11"/>
      <c r="K29" s="9">
        <v>44109</v>
      </c>
      <c r="L29" s="11" t="s">
        <v>62</v>
      </c>
      <c r="M29" s="11">
        <v>100923</v>
      </c>
      <c r="N29" s="55">
        <v>23</v>
      </c>
      <c r="O29" s="13"/>
      <c r="P29" s="13"/>
      <c r="Q29" s="13"/>
      <c r="R29" s="13"/>
      <c r="S29" s="13"/>
      <c r="T29" s="13"/>
      <c r="U29" s="13">
        <v>110</v>
      </c>
      <c r="V29" s="13"/>
      <c r="W29" s="13"/>
      <c r="X29" s="13"/>
      <c r="Y29" s="13"/>
      <c r="Z29" s="13"/>
      <c r="AA29" s="13">
        <v>22</v>
      </c>
      <c r="AB29" s="13">
        <v>132</v>
      </c>
    </row>
    <row r="30" spans="1:31" x14ac:dyDescent="0.25">
      <c r="A30" s="9"/>
      <c r="B30" s="12"/>
      <c r="C30" s="13"/>
      <c r="D30" s="11"/>
      <c r="E30" s="11"/>
      <c r="F30" s="13"/>
      <c r="G30" s="11"/>
      <c r="H30" s="11"/>
      <c r="I30" s="13"/>
      <c r="J30" s="11"/>
      <c r="K30" s="9">
        <v>44109</v>
      </c>
      <c r="L30" s="11" t="s">
        <v>66</v>
      </c>
      <c r="M30" s="11">
        <v>100922</v>
      </c>
      <c r="N30" s="11">
        <v>24</v>
      </c>
      <c r="O30" s="13"/>
      <c r="P30" s="13"/>
      <c r="Q30" s="13"/>
      <c r="R30" s="13"/>
      <c r="S30" s="13"/>
      <c r="T30" s="13"/>
      <c r="U30" s="13"/>
      <c r="V30" s="13">
        <v>320</v>
      </c>
      <c r="W30" s="13"/>
      <c r="X30" s="13"/>
      <c r="Y30" s="13"/>
      <c r="Z30" s="13"/>
      <c r="AA30" s="13"/>
      <c r="AB30" s="13">
        <v>320</v>
      </c>
    </row>
    <row r="31" spans="1:31" x14ac:dyDescent="0.25">
      <c r="A31" s="49"/>
      <c r="B31" s="12"/>
      <c r="C31" s="13"/>
      <c r="D31" s="8"/>
      <c r="E31" s="19"/>
      <c r="F31" s="20"/>
      <c r="G31" s="19"/>
      <c r="H31" s="19"/>
      <c r="I31" s="20"/>
      <c r="J31" s="19"/>
      <c r="K31" s="32">
        <v>44148</v>
      </c>
      <c r="L31" s="19" t="s">
        <v>70</v>
      </c>
      <c r="M31" s="19">
        <v>100924</v>
      </c>
      <c r="N31" s="19">
        <v>25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>
        <v>45</v>
      </c>
      <c r="Z31" s="20"/>
      <c r="AA31" s="20"/>
      <c r="AB31" s="20">
        <v>45</v>
      </c>
    </row>
    <row r="32" spans="1:31" x14ac:dyDescent="0.25">
      <c r="A32" s="37"/>
      <c r="B32" s="12"/>
      <c r="C32" s="11"/>
      <c r="D32" s="26"/>
      <c r="E32" s="11"/>
      <c r="F32" s="13"/>
      <c r="G32" s="11"/>
      <c r="H32" s="11"/>
      <c r="I32" s="13"/>
      <c r="J32" s="11"/>
      <c r="K32" s="9">
        <v>44148</v>
      </c>
      <c r="L32" s="11" t="s">
        <v>71</v>
      </c>
      <c r="M32" s="11">
        <v>100925</v>
      </c>
      <c r="N32" s="11">
        <v>26</v>
      </c>
      <c r="O32" s="13"/>
      <c r="P32" s="13"/>
      <c r="Q32" s="13"/>
      <c r="R32" s="13"/>
      <c r="S32" s="13"/>
      <c r="T32" s="13"/>
      <c r="U32" s="13">
        <v>40</v>
      </c>
      <c r="V32" s="13"/>
      <c r="W32" s="13"/>
      <c r="X32" s="13"/>
      <c r="Y32" s="13"/>
      <c r="Z32" s="13"/>
      <c r="AA32" s="13">
        <v>8</v>
      </c>
      <c r="AB32" s="13">
        <v>48</v>
      </c>
      <c r="AC32" s="25"/>
      <c r="AD32" s="25"/>
      <c r="AE32" s="25"/>
    </row>
    <row r="33" spans="1:31" ht="15.75" customHeight="1" x14ac:dyDescent="0.25">
      <c r="A33" s="37"/>
      <c r="B33" s="10"/>
      <c r="C33" s="11"/>
      <c r="D33" s="26"/>
      <c r="E33" s="13"/>
      <c r="F33" s="13"/>
      <c r="G33" s="11"/>
      <c r="H33" s="11"/>
      <c r="I33" s="13"/>
      <c r="J33" s="11"/>
      <c r="K33" s="9">
        <v>44148</v>
      </c>
      <c r="L33" s="11" t="s">
        <v>72</v>
      </c>
      <c r="M33" s="11">
        <v>100926</v>
      </c>
      <c r="N33" s="11">
        <v>27</v>
      </c>
      <c r="O33" s="13"/>
      <c r="P33" s="13"/>
      <c r="Q33" s="13"/>
      <c r="R33" s="13"/>
      <c r="S33" s="13"/>
      <c r="T33" s="13"/>
      <c r="U33" s="13">
        <v>110</v>
      </c>
      <c r="V33" s="13"/>
      <c r="W33" s="13"/>
      <c r="X33" s="13"/>
      <c r="Y33" s="13"/>
      <c r="Z33" s="13"/>
      <c r="AA33" s="13">
        <v>22</v>
      </c>
      <c r="AB33" s="13">
        <v>132</v>
      </c>
      <c r="AC33" s="25"/>
      <c r="AD33" s="25"/>
      <c r="AE33" s="25"/>
    </row>
    <row r="34" spans="1:31" x14ac:dyDescent="0.25">
      <c r="A34" s="37"/>
      <c r="B34" s="36"/>
      <c r="C34" s="11"/>
      <c r="D34" s="26"/>
      <c r="E34" s="13"/>
      <c r="F34" s="13"/>
      <c r="G34" s="11"/>
      <c r="H34" s="11"/>
      <c r="I34" s="13"/>
      <c r="J34" s="11"/>
      <c r="K34" s="9">
        <v>44154</v>
      </c>
      <c r="L34" s="11" t="s">
        <v>74</v>
      </c>
      <c r="M34" s="11">
        <v>100927</v>
      </c>
      <c r="N34" s="11">
        <v>28</v>
      </c>
      <c r="O34" s="13"/>
      <c r="P34" s="13"/>
      <c r="Q34" s="13"/>
      <c r="R34" s="13"/>
      <c r="S34" s="13"/>
      <c r="T34" s="13"/>
      <c r="U34" s="13"/>
      <c r="V34" s="13">
        <v>551.79999999999995</v>
      </c>
      <c r="W34" s="13"/>
      <c r="X34" s="13"/>
      <c r="Y34" s="13"/>
      <c r="Z34" s="13"/>
      <c r="AA34" s="13">
        <v>110.36</v>
      </c>
      <c r="AB34" s="13">
        <v>662.16</v>
      </c>
      <c r="AC34" s="25"/>
      <c r="AD34" s="25"/>
      <c r="AE34" s="25"/>
    </row>
    <row r="35" spans="1:31" x14ac:dyDescent="0.25">
      <c r="A35" s="37"/>
      <c r="B35" s="12"/>
      <c r="C35" s="11"/>
      <c r="D35" s="50"/>
      <c r="E35" s="11"/>
      <c r="F35" s="11"/>
      <c r="G35" s="11"/>
      <c r="H35" s="11"/>
      <c r="I35" s="51"/>
      <c r="J35" s="11"/>
      <c r="K35" s="9">
        <v>44159</v>
      </c>
      <c r="L35" s="11" t="s">
        <v>75</v>
      </c>
      <c r="M35" s="11">
        <v>100929</v>
      </c>
      <c r="N35" s="11">
        <v>29</v>
      </c>
      <c r="O35" s="13"/>
      <c r="P35" s="13"/>
      <c r="Q35" s="13"/>
      <c r="R35" s="13"/>
      <c r="S35" s="13"/>
      <c r="T35" s="13">
        <v>20</v>
      </c>
      <c r="U35" s="13"/>
      <c r="V35" s="13"/>
      <c r="W35" s="13"/>
      <c r="X35" s="13"/>
      <c r="Y35" s="13"/>
      <c r="Z35" s="13"/>
      <c r="AA35" s="13"/>
      <c r="AB35" s="13">
        <v>20</v>
      </c>
      <c r="AC35" s="25"/>
      <c r="AD35" s="25"/>
      <c r="AE35" s="25"/>
    </row>
    <row r="36" spans="1:31" x14ac:dyDescent="0.25">
      <c r="A36" s="37"/>
      <c r="B36" s="12"/>
      <c r="C36" s="11"/>
      <c r="D36" s="26"/>
      <c r="E36" s="11"/>
      <c r="F36" s="13"/>
      <c r="G36" s="13"/>
      <c r="H36" s="13"/>
      <c r="I36" s="13"/>
      <c r="J36" s="11"/>
      <c r="K36" s="9">
        <v>44159</v>
      </c>
      <c r="L36" s="11" t="s">
        <v>43</v>
      </c>
      <c r="M36" s="11">
        <v>100928</v>
      </c>
      <c r="N36" s="11">
        <v>30</v>
      </c>
      <c r="O36" s="13"/>
      <c r="P36" s="13"/>
      <c r="Q36" s="13"/>
      <c r="R36" s="13"/>
      <c r="S36" s="13"/>
      <c r="T36" s="13"/>
      <c r="U36" s="13">
        <v>27</v>
      </c>
      <c r="V36" s="13"/>
      <c r="W36" s="13"/>
      <c r="X36" s="13"/>
      <c r="Y36" s="13"/>
      <c r="Z36" s="13"/>
      <c r="AA36" s="13">
        <v>1.35</v>
      </c>
      <c r="AB36" s="13">
        <v>28.35</v>
      </c>
      <c r="AC36" s="25"/>
      <c r="AD36" s="25"/>
      <c r="AE36" s="25"/>
    </row>
    <row r="37" spans="1:31" x14ac:dyDescent="0.25">
      <c r="A37" s="37"/>
      <c r="B37" s="12"/>
      <c r="C37" s="11"/>
      <c r="D37" s="26"/>
      <c r="E37" s="13"/>
      <c r="F37" s="11"/>
      <c r="G37" s="11"/>
      <c r="H37" s="13"/>
      <c r="I37" s="13"/>
      <c r="J37" s="11"/>
      <c r="K37" s="9">
        <v>44165</v>
      </c>
      <c r="L37" s="11" t="s">
        <v>76</v>
      </c>
      <c r="M37" s="11">
        <v>100930</v>
      </c>
      <c r="N37" s="11">
        <v>31</v>
      </c>
      <c r="O37" s="13"/>
      <c r="P37" s="13">
        <v>455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91</v>
      </c>
      <c r="AB37" s="13">
        <v>546</v>
      </c>
      <c r="AC37" s="25"/>
      <c r="AD37" s="25"/>
      <c r="AE37" s="25"/>
    </row>
    <row r="38" spans="1:31" x14ac:dyDescent="0.25">
      <c r="A38" s="9"/>
      <c r="B38" s="36"/>
      <c r="C38" s="18"/>
      <c r="D38" s="11"/>
      <c r="E38" s="13"/>
      <c r="F38" s="11"/>
      <c r="G38" s="11"/>
      <c r="H38" s="11"/>
      <c r="I38" s="13"/>
      <c r="J38" s="11"/>
      <c r="K38" s="9">
        <v>44183</v>
      </c>
      <c r="L38" s="11" t="s">
        <v>47</v>
      </c>
      <c r="M38" s="11">
        <v>100931</v>
      </c>
      <c r="N38" s="11">
        <v>32</v>
      </c>
      <c r="O38" s="13"/>
      <c r="P38" s="13"/>
      <c r="Q38" s="13"/>
      <c r="R38" s="13"/>
      <c r="S38" s="13"/>
      <c r="T38" s="13"/>
      <c r="U38" s="13">
        <v>46.72</v>
      </c>
      <c r="V38" s="13"/>
      <c r="W38" s="13"/>
      <c r="X38" s="13"/>
      <c r="Y38" s="13"/>
      <c r="Z38" s="13"/>
      <c r="AA38" s="13"/>
      <c r="AB38" s="13">
        <v>46.72</v>
      </c>
      <c r="AC38" s="25"/>
      <c r="AD38" s="25"/>
      <c r="AE38" s="25"/>
    </row>
    <row r="39" spans="1:31" x14ac:dyDescent="0.25">
      <c r="A39" s="9"/>
      <c r="B39" s="36"/>
      <c r="C39" s="18"/>
      <c r="D39" s="11"/>
      <c r="E39" s="13"/>
      <c r="F39" s="11"/>
      <c r="G39" s="11"/>
      <c r="H39" s="11"/>
      <c r="I39" s="13"/>
      <c r="J39" s="11"/>
      <c r="K39" s="9">
        <v>44196</v>
      </c>
      <c r="L39" s="11" t="s">
        <v>50</v>
      </c>
      <c r="M39" s="11">
        <v>100932</v>
      </c>
      <c r="N39" s="11">
        <v>33</v>
      </c>
      <c r="O39" s="13"/>
      <c r="P39" s="13" t="s">
        <v>87</v>
      </c>
      <c r="Q39" s="13">
        <v>489.32</v>
      </c>
      <c r="R39" s="13"/>
      <c r="S39" s="13"/>
      <c r="T39" s="13"/>
      <c r="U39" s="13"/>
      <c r="V39" s="13"/>
      <c r="W39" s="13">
        <v>84.06</v>
      </c>
      <c r="X39" s="13"/>
      <c r="Y39" s="13"/>
      <c r="Z39" s="13"/>
      <c r="AA39" s="13"/>
      <c r="AB39" s="13">
        <v>573.38</v>
      </c>
      <c r="AC39" s="25"/>
      <c r="AD39" s="25"/>
      <c r="AE39" s="25"/>
    </row>
    <row r="40" spans="1:31" x14ac:dyDescent="0.25">
      <c r="A40" s="9"/>
      <c r="B40" s="36"/>
      <c r="C40" s="18"/>
      <c r="D40" s="11"/>
      <c r="E40" s="13"/>
      <c r="F40" s="11"/>
      <c r="G40" s="11"/>
      <c r="H40" s="11"/>
      <c r="I40" s="13"/>
      <c r="J40" s="11"/>
      <c r="K40" s="9">
        <v>44196</v>
      </c>
      <c r="L40" s="11" t="s">
        <v>78</v>
      </c>
      <c r="M40" s="11">
        <v>100933</v>
      </c>
      <c r="N40" s="11">
        <v>33</v>
      </c>
      <c r="O40" s="13"/>
      <c r="P40" s="13" t="s">
        <v>87</v>
      </c>
      <c r="Q40" s="13">
        <v>122.2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>
        <v>122.2</v>
      </c>
      <c r="AC40" s="25"/>
      <c r="AD40" s="25"/>
      <c r="AE40" s="25"/>
    </row>
    <row r="41" spans="1:31" x14ac:dyDescent="0.25">
      <c r="A41" s="9"/>
      <c r="B41" s="36"/>
      <c r="C41" s="18"/>
      <c r="D41" s="11"/>
      <c r="E41" s="13"/>
      <c r="F41" s="11"/>
      <c r="G41" s="11"/>
      <c r="H41" s="11"/>
      <c r="I41" s="13"/>
      <c r="J41" s="11"/>
      <c r="K41" s="9">
        <v>44172</v>
      </c>
      <c r="L41" s="11" t="s">
        <v>79</v>
      </c>
      <c r="M41" s="11">
        <v>100935</v>
      </c>
      <c r="N41" s="11">
        <v>34</v>
      </c>
      <c r="O41" s="13"/>
      <c r="P41" s="13">
        <v>45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>
        <v>9</v>
      </c>
      <c r="AB41" s="13">
        <v>54</v>
      </c>
      <c r="AC41" s="25"/>
      <c r="AD41" s="25"/>
      <c r="AE41" s="25"/>
    </row>
    <row r="42" spans="1:31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9">
        <v>44221</v>
      </c>
      <c r="L42" s="11" t="s">
        <v>60</v>
      </c>
      <c r="M42" s="11">
        <v>100936</v>
      </c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>
        <v>150</v>
      </c>
      <c r="Z42" s="13"/>
      <c r="AA42" s="13"/>
      <c r="AB42" s="13">
        <v>150</v>
      </c>
      <c r="AC42" s="25"/>
      <c r="AD42" s="25"/>
      <c r="AE42" s="25"/>
    </row>
    <row r="43" spans="1:31" x14ac:dyDescent="0.2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9">
        <v>44221</v>
      </c>
      <c r="L43" s="11" t="s">
        <v>81</v>
      </c>
      <c r="M43" s="11">
        <v>100937</v>
      </c>
      <c r="N43" s="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150</v>
      </c>
      <c r="Z43" s="13"/>
      <c r="AA43" s="13"/>
      <c r="AB43" s="13">
        <v>150</v>
      </c>
      <c r="AC43" s="25"/>
      <c r="AD43" s="25"/>
      <c r="AE43" s="25"/>
    </row>
    <row r="44" spans="1:31" x14ac:dyDescent="0.2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9">
        <v>44228</v>
      </c>
      <c r="L44" s="15" t="s">
        <v>83</v>
      </c>
      <c r="M44" s="11">
        <v>100938</v>
      </c>
      <c r="N44" s="11">
        <v>35</v>
      </c>
      <c r="O44" s="13"/>
      <c r="P44" s="13"/>
      <c r="Q44" s="13"/>
      <c r="R44" s="13"/>
      <c r="S44" s="13"/>
      <c r="T44" s="13"/>
      <c r="U44" s="13"/>
      <c r="V44" s="13">
        <v>20.83</v>
      </c>
      <c r="W44" s="13"/>
      <c r="X44" s="13"/>
      <c r="Y44" s="13"/>
      <c r="Z44" s="13"/>
      <c r="AA44" s="13">
        <v>4.17</v>
      </c>
      <c r="AB44" s="13">
        <v>25</v>
      </c>
      <c r="AC44" s="25"/>
      <c r="AD44" s="25"/>
      <c r="AE44" s="25"/>
    </row>
    <row r="45" spans="1:31" x14ac:dyDescent="0.25">
      <c r="A45" s="11"/>
      <c r="B45" s="6" t="s">
        <v>19</v>
      </c>
      <c r="C45" s="8"/>
      <c r="D45" s="11"/>
      <c r="E45" s="11"/>
      <c r="F45" s="11"/>
      <c r="G45" s="11"/>
      <c r="H45" s="11"/>
      <c r="I45" s="11"/>
      <c r="J45" s="11"/>
      <c r="K45" s="9">
        <v>44237</v>
      </c>
      <c r="L45" s="33" t="s">
        <v>84</v>
      </c>
      <c r="M45" s="11">
        <v>100939</v>
      </c>
      <c r="N45" s="11">
        <v>36</v>
      </c>
      <c r="O45" s="13"/>
      <c r="P45" s="13"/>
      <c r="Q45" s="13"/>
      <c r="R45" s="13"/>
      <c r="S45" s="13">
        <v>400</v>
      </c>
      <c r="T45" s="13"/>
      <c r="U45" s="13"/>
      <c r="V45" s="13"/>
      <c r="W45" s="13"/>
      <c r="X45" s="13"/>
      <c r="Y45" s="13"/>
      <c r="Z45" s="13"/>
      <c r="AA45" s="13"/>
      <c r="AB45" s="13">
        <v>400</v>
      </c>
      <c r="AC45" s="25"/>
      <c r="AD45" s="25"/>
      <c r="AE45" s="25"/>
    </row>
    <row r="46" spans="1:31" x14ac:dyDescent="0.25">
      <c r="A46" s="11"/>
      <c r="B46" s="7" t="s">
        <v>20</v>
      </c>
      <c r="C46" s="21">
        <v>1361.18</v>
      </c>
      <c r="D46" s="11"/>
      <c r="E46" s="11"/>
      <c r="F46" s="11"/>
      <c r="G46" s="11"/>
      <c r="H46" s="11"/>
      <c r="I46" s="11"/>
      <c r="J46" s="11"/>
      <c r="K46" s="9">
        <v>44240</v>
      </c>
      <c r="L46" s="11" t="s">
        <v>79</v>
      </c>
      <c r="M46" s="11">
        <v>100940</v>
      </c>
      <c r="N46" s="11">
        <v>37</v>
      </c>
      <c r="O46" s="13"/>
      <c r="P46" s="13">
        <v>46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>
        <v>9.1999999999999993</v>
      </c>
      <c r="AB46" s="13">
        <v>55.2</v>
      </c>
      <c r="AC46" s="25"/>
      <c r="AD46" s="25"/>
      <c r="AE46" s="25"/>
    </row>
    <row r="47" spans="1:31" x14ac:dyDescent="0.25">
      <c r="A47" s="11"/>
      <c r="B47" s="7" t="s">
        <v>21</v>
      </c>
      <c r="C47" s="21">
        <f>F54</f>
        <v>10000</v>
      </c>
      <c r="D47" s="11"/>
      <c r="E47" s="11"/>
      <c r="F47" s="11"/>
      <c r="G47" s="11"/>
      <c r="H47" s="11"/>
      <c r="I47" s="11"/>
      <c r="J47" s="11"/>
      <c r="K47" s="9">
        <v>44247</v>
      </c>
      <c r="L47" s="11" t="s">
        <v>85</v>
      </c>
      <c r="M47" s="11">
        <v>100941</v>
      </c>
      <c r="N47" s="11">
        <v>38</v>
      </c>
      <c r="O47" s="13"/>
      <c r="P47" s="13"/>
      <c r="Q47" s="13"/>
      <c r="R47" s="13"/>
      <c r="S47" s="13"/>
      <c r="T47" s="13"/>
      <c r="U47" s="13">
        <v>16.5</v>
      </c>
      <c r="V47" s="13"/>
      <c r="W47" s="13"/>
      <c r="X47" s="13"/>
      <c r="Y47" s="13"/>
      <c r="Z47" s="13"/>
      <c r="AA47" s="13">
        <v>3.3</v>
      </c>
      <c r="AB47" s="13">
        <v>19.8</v>
      </c>
      <c r="AC47" s="25"/>
      <c r="AD47" s="25"/>
      <c r="AE47" s="25"/>
    </row>
    <row r="48" spans="1:31" x14ac:dyDescent="0.25">
      <c r="A48" s="11"/>
      <c r="B48" s="7" t="s">
        <v>23</v>
      </c>
      <c r="C48" s="21">
        <f>V66</f>
        <v>1102.6299999999999</v>
      </c>
      <c r="D48" s="11"/>
      <c r="E48" s="11"/>
      <c r="F48" s="11"/>
      <c r="G48" s="11"/>
      <c r="H48" s="11"/>
      <c r="I48" s="11"/>
      <c r="J48" s="11"/>
      <c r="K48" s="9">
        <v>44247</v>
      </c>
      <c r="L48" s="11" t="s">
        <v>43</v>
      </c>
      <c r="M48" s="11">
        <v>100942</v>
      </c>
      <c r="N48" s="11">
        <v>39</v>
      </c>
      <c r="O48" s="13"/>
      <c r="P48" s="13"/>
      <c r="Q48" s="13"/>
      <c r="R48" s="13"/>
      <c r="S48" s="13"/>
      <c r="T48" s="13"/>
      <c r="U48" s="13">
        <v>42</v>
      </c>
      <c r="V48" s="13"/>
      <c r="W48" s="13"/>
      <c r="X48" s="13"/>
      <c r="Y48" s="13"/>
      <c r="Z48" s="13"/>
      <c r="AA48" s="13">
        <v>2.1</v>
      </c>
      <c r="AB48" s="13">
        <v>44.1</v>
      </c>
      <c r="AC48" s="25"/>
      <c r="AD48" s="25"/>
      <c r="AE48" s="25"/>
    </row>
    <row r="49" spans="1:31" x14ac:dyDescent="0.25">
      <c r="A49" s="11"/>
      <c r="B49" s="27" t="s">
        <v>22</v>
      </c>
      <c r="C49" s="28">
        <f>SUM(C46+C47-C48)</f>
        <v>10258.550000000001</v>
      </c>
      <c r="D49" s="11"/>
      <c r="E49" s="11"/>
      <c r="F49" s="11"/>
      <c r="G49" s="11"/>
      <c r="H49" s="11"/>
      <c r="I49" s="11"/>
      <c r="J49" s="11"/>
      <c r="K49" s="9">
        <v>44278</v>
      </c>
      <c r="L49" s="11" t="s">
        <v>43</v>
      </c>
      <c r="M49" s="11">
        <v>100944</v>
      </c>
      <c r="N49" s="11">
        <v>40</v>
      </c>
      <c r="O49" s="13"/>
      <c r="P49" s="13"/>
      <c r="Q49" s="13"/>
      <c r="R49" s="13"/>
      <c r="S49" s="13"/>
      <c r="T49" s="13"/>
      <c r="U49" s="13">
        <v>14.88</v>
      </c>
      <c r="V49" s="13"/>
      <c r="W49" s="13"/>
      <c r="X49" s="13"/>
      <c r="Y49" s="13"/>
      <c r="Z49" s="13"/>
      <c r="AA49" s="13">
        <v>0.74</v>
      </c>
      <c r="AB49" s="13">
        <v>15.62</v>
      </c>
      <c r="AC49" s="25"/>
      <c r="AD49" s="25"/>
      <c r="AE49" s="25"/>
    </row>
    <row r="50" spans="1:31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35">
        <v>44286</v>
      </c>
      <c r="L50" s="12" t="s">
        <v>50</v>
      </c>
      <c r="M50" s="55">
        <v>100945</v>
      </c>
      <c r="N50" s="55">
        <v>41</v>
      </c>
      <c r="O50" s="11"/>
      <c r="P50" s="11"/>
      <c r="Q50" s="13">
        <v>489.32</v>
      </c>
      <c r="R50" s="11"/>
      <c r="S50" s="11"/>
      <c r="T50" s="11"/>
      <c r="U50" s="11"/>
      <c r="V50" s="11"/>
      <c r="W50" s="13">
        <v>77.7</v>
      </c>
      <c r="X50" s="11"/>
      <c r="Y50" s="11"/>
      <c r="Z50" s="11"/>
      <c r="AA50" s="11"/>
      <c r="AB50" s="13">
        <v>567.02</v>
      </c>
      <c r="AC50" s="25"/>
      <c r="AD50" s="25"/>
      <c r="AE50" s="25"/>
    </row>
    <row r="51" spans="1:31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9">
        <v>44286</v>
      </c>
      <c r="L51" s="11" t="s">
        <v>88</v>
      </c>
      <c r="M51" s="11">
        <v>100946</v>
      </c>
      <c r="N51" s="11">
        <v>41</v>
      </c>
      <c r="O51" s="13"/>
      <c r="P51" s="13"/>
      <c r="Q51" s="13">
        <v>122.2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>
        <v>122.2</v>
      </c>
      <c r="AC51" s="25"/>
      <c r="AD51" s="25"/>
      <c r="AE51" s="25"/>
    </row>
    <row r="52" spans="1:31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9"/>
      <c r="L52" s="11"/>
      <c r="M52" s="11"/>
      <c r="N52" s="11"/>
      <c r="O52" s="11"/>
      <c r="P52" s="11"/>
      <c r="Q52" s="13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5"/>
      <c r="AD52" s="25"/>
      <c r="AE52" s="25"/>
    </row>
    <row r="53" spans="1:31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9"/>
      <c r="L53" s="11"/>
      <c r="M53" s="11"/>
      <c r="N53" s="11"/>
      <c r="O53" s="11"/>
      <c r="P53" s="11"/>
      <c r="Q53" s="13"/>
      <c r="R53" s="11"/>
      <c r="S53" s="11"/>
      <c r="T53" s="11"/>
      <c r="U53" s="11"/>
      <c r="V53" s="11"/>
      <c r="W53" s="11"/>
      <c r="X53" s="11"/>
      <c r="Y53" s="13"/>
      <c r="Z53" s="11"/>
      <c r="AA53" s="11"/>
      <c r="AB53" s="13"/>
      <c r="AC53" s="25"/>
      <c r="AD53" s="25"/>
      <c r="AE53" s="25"/>
    </row>
    <row r="54" spans="1:31" x14ac:dyDescent="0.25">
      <c r="A54" s="13">
        <f>SUM(C54:H54)</f>
        <v>18344.37</v>
      </c>
      <c r="B54" s="12"/>
      <c r="C54" s="13">
        <f t="shared" ref="C54:I54" si="0">SUM(C9:C43)</f>
        <v>7350</v>
      </c>
      <c r="D54" s="13">
        <f t="shared" si="0"/>
        <v>4.4899999999999993</v>
      </c>
      <c r="E54" s="13">
        <f t="shared" si="0"/>
        <v>365.86</v>
      </c>
      <c r="F54" s="13">
        <f t="shared" si="0"/>
        <v>10000</v>
      </c>
      <c r="G54" s="13">
        <f t="shared" si="0"/>
        <v>440</v>
      </c>
      <c r="H54" s="13">
        <f t="shared" si="0"/>
        <v>184.02</v>
      </c>
      <c r="I54" s="13">
        <f t="shared" si="0"/>
        <v>18344.370000000003</v>
      </c>
      <c r="J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5"/>
      <c r="AD54" s="25"/>
      <c r="AE54" s="25"/>
    </row>
    <row r="55" spans="1:3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9"/>
      <c r="L55" s="42"/>
      <c r="M55" s="11"/>
      <c r="N55" s="1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5"/>
      <c r="AD55" s="25"/>
      <c r="AE55" s="25"/>
    </row>
    <row r="56" spans="1:31" x14ac:dyDescent="0.25">
      <c r="A56" s="11"/>
      <c r="B56" s="12"/>
      <c r="C56" s="11"/>
      <c r="D56" s="11"/>
      <c r="E56" s="11"/>
      <c r="F56" s="11"/>
      <c r="G56" s="11"/>
      <c r="H56" s="11"/>
      <c r="I56" s="13">
        <f>SUM(I7:I53)</f>
        <v>25257.970000000005</v>
      </c>
      <c r="J56" s="11"/>
      <c r="K56" s="9"/>
      <c r="L56" s="42"/>
      <c r="M56" s="11"/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5"/>
      <c r="AD56" s="25"/>
      <c r="AE56" s="25"/>
    </row>
    <row r="57" spans="1:31" x14ac:dyDescent="0.25">
      <c r="A57" s="42" t="s">
        <v>41</v>
      </c>
      <c r="B57" s="43" t="s">
        <v>35</v>
      </c>
      <c r="C57" s="52"/>
      <c r="D57" s="11"/>
      <c r="E57" s="11"/>
      <c r="F57" s="11"/>
      <c r="G57" s="11"/>
      <c r="H57" s="11"/>
      <c r="I57" s="11"/>
      <c r="J57" s="11"/>
      <c r="K57" s="9"/>
      <c r="L57" s="11"/>
      <c r="M57" s="11"/>
      <c r="N57" s="11"/>
      <c r="O57" s="11"/>
      <c r="P57" s="11"/>
      <c r="Q57" s="13"/>
      <c r="R57" s="11"/>
      <c r="S57" s="11"/>
      <c r="T57" s="11"/>
      <c r="U57" s="11"/>
      <c r="V57" s="11"/>
      <c r="W57" s="11"/>
      <c r="X57" s="11"/>
      <c r="Y57" s="11"/>
      <c r="Z57" s="11"/>
      <c r="AA57" s="13"/>
      <c r="AB57" s="13"/>
      <c r="AC57" s="25"/>
      <c r="AD57" s="25"/>
      <c r="AE57" s="25"/>
    </row>
    <row r="58" spans="1:31" x14ac:dyDescent="0.25">
      <c r="A58" s="44" t="s">
        <v>37</v>
      </c>
      <c r="B58" s="39" t="s">
        <v>26</v>
      </c>
      <c r="C58" s="38">
        <f>SUM(I54-C54)</f>
        <v>10994.370000000003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5"/>
      <c r="AD58" s="25"/>
      <c r="AE58" s="25"/>
    </row>
    <row r="59" spans="1:31" x14ac:dyDescent="0.25">
      <c r="A59" s="11"/>
      <c r="B59" s="39" t="s">
        <v>28</v>
      </c>
      <c r="C59" s="38">
        <f>SUM(M66-Q66)</f>
        <v>5434.6400000000012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5"/>
      <c r="AD59" s="25"/>
      <c r="AE59" s="25"/>
    </row>
    <row r="60" spans="1:31" x14ac:dyDescent="0.25">
      <c r="A60" s="11"/>
      <c r="B60" s="39" t="s">
        <v>27</v>
      </c>
      <c r="C60" s="38">
        <f>SUM(I56-M66-C49)</f>
        <v>7118.7000000000025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5"/>
      <c r="AD60" s="25"/>
      <c r="AE60" s="25"/>
    </row>
    <row r="61" spans="1:31" x14ac:dyDescent="0.25">
      <c r="A61" s="18"/>
      <c r="B61" s="3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5"/>
      <c r="AD61" s="25"/>
      <c r="AE61" s="25"/>
    </row>
    <row r="62" spans="1:31" x14ac:dyDescent="0.25">
      <c r="A62" s="11"/>
      <c r="B62" s="39" t="s">
        <v>33</v>
      </c>
      <c r="C62" s="38">
        <f>SUM(I56-M66-C63)</f>
        <v>17297.250000000004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5"/>
      <c r="AD62" s="25"/>
      <c r="AE62" s="25"/>
    </row>
    <row r="63" spans="1:31" x14ac:dyDescent="0.25">
      <c r="A63" s="11"/>
      <c r="B63" s="39" t="s">
        <v>34</v>
      </c>
      <c r="C63" s="13">
        <v>80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5"/>
      <c r="AD63" s="25"/>
      <c r="AE63" s="25"/>
    </row>
    <row r="64" spans="1:31" x14ac:dyDescent="0.25">
      <c r="A64" s="11"/>
      <c r="B64" s="40" t="s">
        <v>32</v>
      </c>
      <c r="C64" s="41">
        <f>SUM(C62:C63)</f>
        <v>17377.250000000004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5"/>
      <c r="AD64" s="25"/>
      <c r="AE64" s="25"/>
    </row>
    <row r="65" spans="1:3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25"/>
      <c r="AD65" s="25"/>
      <c r="AE65" s="25"/>
    </row>
    <row r="66" spans="1:3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>
        <f>SUM(O66:AA66)</f>
        <v>7880.7200000000012</v>
      </c>
      <c r="N66" s="11"/>
      <c r="O66" s="13">
        <f t="shared" ref="O66:AB66" si="1">SUM(O6:O65)</f>
        <v>843.19</v>
      </c>
      <c r="P66" s="13">
        <f t="shared" si="1"/>
        <v>546</v>
      </c>
      <c r="Q66" s="13">
        <f t="shared" si="1"/>
        <v>2446.08</v>
      </c>
      <c r="R66" s="13">
        <f t="shared" si="1"/>
        <v>0</v>
      </c>
      <c r="S66" s="13">
        <f t="shared" si="1"/>
        <v>439</v>
      </c>
      <c r="T66" s="13">
        <f t="shared" si="1"/>
        <v>378.21000000000004</v>
      </c>
      <c r="U66" s="13">
        <f>SUM(U6:U65)</f>
        <v>1014.5400000000001</v>
      </c>
      <c r="V66" s="13">
        <f t="shared" si="1"/>
        <v>1102.6299999999999</v>
      </c>
      <c r="W66" s="13">
        <f t="shared" si="1"/>
        <v>374.59</v>
      </c>
      <c r="X66" s="13">
        <f>SUM(X6:X65)</f>
        <v>0</v>
      </c>
      <c r="Y66" s="13">
        <f>SUM(Y6:Y65)</f>
        <v>345</v>
      </c>
      <c r="Z66" s="13">
        <f>SUM(Z6:Z65)</f>
        <v>0</v>
      </c>
      <c r="AA66" s="13">
        <f t="shared" si="1"/>
        <v>391.48000000000008</v>
      </c>
      <c r="AB66" s="29">
        <f t="shared" si="1"/>
        <v>7880.72</v>
      </c>
      <c r="AC66" s="25"/>
      <c r="AD66" s="25"/>
      <c r="AE66" s="25"/>
    </row>
    <row r="67" spans="1:31" x14ac:dyDescent="0.25">
      <c r="AC67" s="25"/>
      <c r="AD67" s="25"/>
      <c r="AE67" s="25"/>
    </row>
    <row r="68" spans="1:31" x14ac:dyDescent="0.25">
      <c r="AC68" s="25"/>
      <c r="AD68" s="25"/>
      <c r="AE68" s="25"/>
    </row>
    <row r="69" spans="1:31" x14ac:dyDescent="0.25">
      <c r="AC69" s="25"/>
      <c r="AD69" s="25"/>
      <c r="AE69" s="25"/>
    </row>
    <row r="70" spans="1:31" x14ac:dyDescent="0.25">
      <c r="AC70" s="25"/>
      <c r="AD70" s="25"/>
      <c r="AE70" s="25"/>
    </row>
  </sheetData>
  <dataConsolidate/>
  <mergeCells count="2">
    <mergeCell ref="J1:P1"/>
    <mergeCell ref="J2:P2"/>
  </mergeCells>
  <pageMargins left="0.7" right="0.7" top="0.75" bottom="0.75" header="0.3" footer="0.3"/>
  <pageSetup paperSize="9" scale="47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2021-03-03T09:04:34Z</cp:lastPrinted>
  <dcterms:created xsi:type="dcterms:W3CDTF">2015-04-13T17:58:45Z</dcterms:created>
  <dcterms:modified xsi:type="dcterms:W3CDTF">2021-04-02T20:18:15Z</dcterms:modified>
</cp:coreProperties>
</file>